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24226"/>
  <xr:revisionPtr revIDLastSave="0" documentId="13_ncr:1_{72363ED8-6DCB-4336-A393-6DA54BA27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9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8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H23" i="3"/>
  <c r="G23" i="3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7" i="1" s="1"/>
  <c r="B1" i="3"/>
  <c r="C1" i="2"/>
  <c r="B16" i="1" s="1"/>
  <c r="B1" i="2"/>
  <c r="C16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1" i="2" l="1"/>
  <c r="C18" i="1"/>
  <c r="C17" i="1"/>
  <c r="H1" i="4"/>
  <c r="G1" i="4" s="1"/>
  <c r="D18" i="1" s="1"/>
  <c r="C19" i="1"/>
  <c r="H1" i="5"/>
  <c r="G1" i="5" s="1"/>
  <c r="D19" i="1" s="1"/>
  <c r="H1" i="3"/>
  <c r="G1" i="3" s="1"/>
  <c r="D17" i="1" s="1"/>
  <c r="A12" i="1"/>
  <c r="C12" i="1" l="1"/>
  <c r="E12" i="1"/>
  <c r="G1" i="2"/>
  <c r="D16" i="1" s="1"/>
</calcChain>
</file>

<file path=xl/sharedStrings.xml><?xml version="1.0" encoding="utf-8"?>
<sst xmlns="http://schemas.openxmlformats.org/spreadsheetml/2006/main" count="210" uniqueCount="185">
  <si>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</si>
  <si>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</si>
  <si>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</si>
  <si>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</si>
  <si>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</si>
  <si>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</si>
  <si>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</si>
  <si>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</si>
  <si>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</si>
  <si>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</si>
  <si>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</si>
  <si>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</si>
  <si>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</si>
  <si>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</si>
  <si>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</si>
  <si>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</si>
  <si>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</si>
  <si>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</si>
  <si>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</si>
  <si>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</si>
  <si>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NICOLA ZINGARELLI</t>
  </si>
  <si>
    <t>70100 BARI (BA) VIA PANSINI, 3 C.F. 93249390720 C.M. BAIC81300T</t>
  </si>
  <si>
    <t>FATTPA 15_22 del 21/12/2022</t>
  </si>
  <si>
    <t>79/01 del 27/12/2022</t>
  </si>
  <si>
    <t>10/2023 del 03/01/2023</t>
  </si>
  <si>
    <t>12/2023 del 04/01/2023</t>
  </si>
  <si>
    <t>0000003 del 09/01/2023</t>
  </si>
  <si>
    <t>61 del 02/01/2023</t>
  </si>
  <si>
    <t>V3-1536 del 13/01/2023</t>
  </si>
  <si>
    <t>7/PA del 19/01/2023</t>
  </si>
  <si>
    <t>2 del 20/01/2023</t>
  </si>
  <si>
    <t>201/PA del 20/01/2023</t>
  </si>
  <si>
    <t>ZZ40503469 del 11/01/2023</t>
  </si>
  <si>
    <t>V3-4151 del 07/02/2023</t>
  </si>
  <si>
    <t>23000019RX00020 del 31/01/2023</t>
  </si>
  <si>
    <t>30/PA del 16/02/2023</t>
  </si>
  <si>
    <t>1/PA del 15/02/2023</t>
  </si>
  <si>
    <t>27/PA del 15/02/2023</t>
  </si>
  <si>
    <t>26/PA del 15/02/2023</t>
  </si>
  <si>
    <t>23F030000072 del 13/02/2023</t>
  </si>
  <si>
    <t>9/PA del 13/02/2023</t>
  </si>
  <si>
    <t>8S00068608 del 09/02/2023</t>
  </si>
  <si>
    <t>8S00067651 del 09/02/2023</t>
  </si>
  <si>
    <t>8S00066447 del 09/02/2023</t>
  </si>
  <si>
    <t>23F030000070 del 10/02/2023</t>
  </si>
  <si>
    <t>14/PA del 15/02/2023</t>
  </si>
  <si>
    <t>48 del 27/01/2023</t>
  </si>
  <si>
    <t>1009/P del 28/02/2023</t>
  </si>
  <si>
    <t>10/PA-2023 del 28/02/2023</t>
  </si>
  <si>
    <t>9/PA-2023 del 28/02/2023</t>
  </si>
  <si>
    <t>32/05 del 03/03/2023</t>
  </si>
  <si>
    <t>V3-8128 del 08/03/2023</t>
  </si>
  <si>
    <t>27/PA del 02/03/2023</t>
  </si>
  <si>
    <t>58 del 13/03/2023</t>
  </si>
  <si>
    <t>01/PA del 20/03/2023</t>
  </si>
  <si>
    <t>2799/PA del 21/07/2022</t>
  </si>
  <si>
    <t>41 del 14/03/2023</t>
  </si>
  <si>
    <t>29/PA del 15/03/2023</t>
  </si>
  <si>
    <t>20 E del 22/03/2023</t>
  </si>
  <si>
    <t>26/PA del 29/03/2023</t>
  </si>
  <si>
    <t>73-S del 29/03/2023</t>
  </si>
  <si>
    <t>363/2023 del 30/03/2023</t>
  </si>
  <si>
    <t>009_PA del 31/03/2023</t>
  </si>
  <si>
    <t>5PA del 01/04/2023</t>
  </si>
  <si>
    <t>A3FE39 del 01/04/2023</t>
  </si>
  <si>
    <t>102/2023 del 03/04/2023</t>
  </si>
  <si>
    <t>1929/P del 31/03/2023</t>
  </si>
  <si>
    <t>1983/P del 31/03/2023</t>
  </si>
  <si>
    <t>1985/P del 31/03/2023</t>
  </si>
  <si>
    <t>1984/P del 31/03/2023</t>
  </si>
  <si>
    <t>1986/P del 31/03/2023</t>
  </si>
  <si>
    <t>1987/P del 31/03/2023</t>
  </si>
  <si>
    <t>203 del 30/03/2023</t>
  </si>
  <si>
    <t>14/PA del 06/04/2023</t>
  </si>
  <si>
    <t>91 del 11/04/2023</t>
  </si>
  <si>
    <t>187 del 01/04/2023</t>
  </si>
  <si>
    <t>8S00150624 del 12/04/2023</t>
  </si>
  <si>
    <t>8S00150427 del 12/04/2023</t>
  </si>
  <si>
    <t>8S00151589 del 12/04/2023</t>
  </si>
  <si>
    <t>A3FE49 del 21/04/2023</t>
  </si>
  <si>
    <t>170 PA del 24/04/2023</t>
  </si>
  <si>
    <t>3/00 del 27/04/2023</t>
  </si>
  <si>
    <t>6F/23 del 29/04/2023</t>
  </si>
  <si>
    <t>2023/290 del 28/04/2023</t>
  </si>
  <si>
    <t>11/3 del 30/04/2023</t>
  </si>
  <si>
    <t>052_PA del 04/05/2023</t>
  </si>
  <si>
    <t>A3FE64 del 05/05/2023</t>
  </si>
  <si>
    <t>84M del 02/05/2023</t>
  </si>
  <si>
    <t>2023/331 del 10/05/2023</t>
  </si>
  <si>
    <t>12PA del 11/05/2023</t>
  </si>
  <si>
    <t>78 del 11/05/2023</t>
  </si>
  <si>
    <t>11PA del 11/05/2023</t>
  </si>
  <si>
    <t>8/50 del 17/05/2023</t>
  </si>
  <si>
    <t>105_PA del 18/05/2023</t>
  </si>
  <si>
    <t>FATTPA 117_23 del 17/05/2023</t>
  </si>
  <si>
    <t>118_PA del 21/05/2023</t>
  </si>
  <si>
    <t>119_PA del 21/05/2023</t>
  </si>
  <si>
    <t>120_PA del 21/05/2023</t>
  </si>
  <si>
    <t>2PA del 23/05/2023</t>
  </si>
  <si>
    <t>28/A del 24/05/2023</t>
  </si>
  <si>
    <t>A3FE102 del 24/05/2023</t>
  </si>
  <si>
    <t>1/PA del 29/05/2023</t>
  </si>
  <si>
    <t>3504/P del 31/05/2023</t>
  </si>
  <si>
    <t>3505/P del 31/05/2023</t>
  </si>
  <si>
    <t>152_PA del 31/05/2023</t>
  </si>
  <si>
    <t>153_PA del 31/05/2023</t>
  </si>
  <si>
    <t>162_PA del 01/06/2023</t>
  </si>
  <si>
    <t>134 del 01/06/2023</t>
  </si>
  <si>
    <t>503 del 05/06/2023</t>
  </si>
  <si>
    <t>176_PA del 07/06/2023</t>
  </si>
  <si>
    <t>198_PA del 09/06/2023</t>
  </si>
  <si>
    <t>FPA 2/23 del 06/06/2023</t>
  </si>
  <si>
    <t>186-S del 06/06/2023</t>
  </si>
  <si>
    <t>11/4 del 06/06/2023</t>
  </si>
  <si>
    <t>201-S del 09/06/2023</t>
  </si>
  <si>
    <t>145 del 13/06/2023</t>
  </si>
  <si>
    <t>8S00239416 del 10/06/2023</t>
  </si>
  <si>
    <t>8S00239960 del 10/06/2023</t>
  </si>
  <si>
    <t>8S00237858 del 10/06/2023</t>
  </si>
  <si>
    <t>170 del 15/06/2023</t>
  </si>
  <si>
    <t>32/A del 15/06/2023</t>
  </si>
  <si>
    <t>48/PA del 16/06/2023</t>
  </si>
  <si>
    <t>785/FPA1 del 24/05/2023</t>
  </si>
  <si>
    <t>709/FPA1 del 15/05/2023</t>
  </si>
  <si>
    <t>3PA del 19/06/2023</t>
  </si>
  <si>
    <t>2/PA del 23/06/2023</t>
  </si>
  <si>
    <t>FPA 2/23 del 31/05/2023</t>
  </si>
  <si>
    <t>FPA 3/23 del 01/06/2023</t>
  </si>
  <si>
    <t>4630/P del 30/06/2023</t>
  </si>
  <si>
    <t>0000289/40 del 30/06/2023</t>
  </si>
  <si>
    <t>15PA del 03/07/2023</t>
  </si>
  <si>
    <t>42/PA-2023 del 16/06/2023</t>
  </si>
  <si>
    <t>44/PA-2023 del 16/06/2023</t>
  </si>
  <si>
    <t>43/PA-2023 del 16/06/2023</t>
  </si>
  <si>
    <t>FE/66 del 26/07/2023</t>
  </si>
  <si>
    <t>179 del 01/08/2023</t>
  </si>
  <si>
    <t>99/05 del 31/07/2023</t>
  </si>
  <si>
    <t>8S00326310 del 10/08/2023</t>
  </si>
  <si>
    <t>8S00326293 del 10/08/2023</t>
  </si>
  <si>
    <t>8S00329044 del 10/08/2023</t>
  </si>
  <si>
    <t>2023/599 del 31/08/2023</t>
  </si>
  <si>
    <t>V3-24785 del 23/08/2023</t>
  </si>
  <si>
    <t>10143/FVISE del 28/08/2023</t>
  </si>
  <si>
    <t>118/05 del 11/09/2023</t>
  </si>
  <si>
    <t>119/PA del 12/09/2023</t>
  </si>
  <si>
    <t>782 del 01/09/2023</t>
  </si>
  <si>
    <t>8653/FVIAC del 11/09/2023</t>
  </si>
  <si>
    <t>102/PA del 18/09/2023</t>
  </si>
  <si>
    <t>794 del 13/09/2023</t>
  </si>
  <si>
    <t>200 del 20/09/2023</t>
  </si>
  <si>
    <t>198 del 19/09/2023</t>
  </si>
  <si>
    <t>199 del 19/09/2023</t>
  </si>
  <si>
    <t>103/PA del 18/09/2023</t>
  </si>
  <si>
    <t>225/2023 del 02/10/2023</t>
  </si>
  <si>
    <t>848 del 02/10/2023</t>
  </si>
  <si>
    <t>8S00411405 del 11/10/2023</t>
  </si>
  <si>
    <t>8S00411038 del 11/10/2023</t>
  </si>
  <si>
    <t>8S00411027 del 11/10/2023</t>
  </si>
  <si>
    <t>36/PA del 16/10/2023</t>
  </si>
  <si>
    <t>0000229 del 16/10/2023</t>
  </si>
  <si>
    <t>4PA del 24/10/2023</t>
  </si>
  <si>
    <t>8/105 del 25/10/2023</t>
  </si>
  <si>
    <t>23F030001270 del 31/10/2023</t>
  </si>
  <si>
    <t>V3-31898 del 31/10/2023</t>
  </si>
  <si>
    <t>139/PA del 07/11/2023</t>
  </si>
  <si>
    <t>232 del 14/11/2023</t>
  </si>
  <si>
    <t>936 del 03/11/2023</t>
  </si>
  <si>
    <t>21PA del 20/11/2023</t>
  </si>
  <si>
    <t>22PA del 20/11/2023</t>
  </si>
  <si>
    <t>5PA del 22/11/2023</t>
  </si>
  <si>
    <t>0000268 del 21/11/2023</t>
  </si>
  <si>
    <t>256 del 23/11/2023</t>
  </si>
  <si>
    <t>8857 del 07/12/2023</t>
  </si>
  <si>
    <t>1136 del 30/11/2023</t>
  </si>
  <si>
    <t>318/2023 del 12/12/2023</t>
  </si>
  <si>
    <t>8S00491619 del 12/12/2023</t>
  </si>
  <si>
    <t>8S00490374 del 12/12/2023</t>
  </si>
  <si>
    <t>8S00490934 del 12/12/2023</t>
  </si>
  <si>
    <t>0</t>
  </si>
  <si>
    <t>6</t>
  </si>
  <si>
    <t>5</t>
  </si>
  <si>
    <t>1</t>
  </si>
  <si>
    <t>PUBBLICATO SITO WEB ISTITUTO AMMINISTRAZIONE TRASPARENTE IN DATA 18 GENNAIO 2024</t>
  </si>
  <si>
    <t>LA DIRIGENTE SCOLASTICA                       (Dott.ssa Manuela BAFFARI)</t>
  </si>
  <si>
    <t>Prot.n. 342/VI.3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</si>
</sst>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3</xdr:row>
      <xdr:rowOff>114300</xdr:rowOff>
    </xdr:from>
    <xdr:to>
      <xdr:col>0</xdr:col>
      <xdr:colOff>904875</xdr:colOff>
      <xdr:row>7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E21" sqref="A1:F22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E1" s="50" t="s">
        <v>182</v>
      </c>
      <c r="F1" s="50"/>
    </row>
    <row r="2" spans="1:9" x14ac:dyDescent="0.25">
      <c r="E2" s="50"/>
      <c r="F2" s="50"/>
    </row>
    <row r="3" spans="1:9" x14ac:dyDescent="0.25">
      <c r="E3" s="50"/>
      <c r="F3" s="50"/>
    </row>
    <row r="4" spans="1:9" x14ac:dyDescent="0.25">
      <c r="A4" s="3"/>
    </row>
    <row r="5" spans="1:9" ht="15.95" customHeight="1" x14ac:dyDescent="0.3">
      <c r="B5" s="4" t="s">
        <v>20</v>
      </c>
    </row>
    <row r="6" spans="1:9" ht="12.75" customHeight="1" x14ac:dyDescent="0.25">
      <c r="B6" s="2" t="s">
        <v>21</v>
      </c>
    </row>
    <row r="7" spans="1:9" ht="15.75" thickBot="1" x14ac:dyDescent="0.3"/>
    <row r="8" spans="1:9" ht="18" customHeight="1" thickBot="1" x14ac:dyDescent="0.4">
      <c r="B8" s="7" t="s">
        <v>17</v>
      </c>
      <c r="F8" s="16">
        <v>2023</v>
      </c>
    </row>
    <row r="10" spans="1:9" s="18" customFormat="1" ht="24.95" customHeight="1" x14ac:dyDescent="0.35">
      <c r="A10" s="34" t="s">
        <v>1</v>
      </c>
      <c r="B10" s="35"/>
      <c r="C10" s="35"/>
      <c r="D10" s="35"/>
      <c r="E10" s="35"/>
      <c r="F10" s="36"/>
    </row>
    <row r="11" spans="1:9" ht="30.75" customHeight="1" x14ac:dyDescent="0.25">
      <c r="A11" s="43" t="s">
        <v>0</v>
      </c>
      <c r="B11" s="44"/>
      <c r="C11" s="45" t="s">
        <v>5</v>
      </c>
      <c r="D11" s="44"/>
      <c r="E11" s="46" t="s">
        <v>11</v>
      </c>
      <c r="F11" s="47"/>
    </row>
    <row r="12" spans="1:9" ht="29.25" customHeight="1" thickBot="1" x14ac:dyDescent="0.3">
      <c r="A12" s="37">
        <f>SUM(B16:B19)</f>
        <v>157</v>
      </c>
      <c r="B12" s="33"/>
      <c r="C12" s="32">
        <f>SUM(C16:C19)</f>
        <v>223908.30999999997</v>
      </c>
      <c r="D12" s="33"/>
      <c r="E12" s="38">
        <f>('Trimestre 1'!H1+'Trimestre 2'!H1+'Trimestre 3'!H1+'Trimestre 4'!H1)/C12</f>
        <v>39.080138383430267</v>
      </c>
      <c r="F12" s="39"/>
    </row>
    <row r="13" spans="1:9" ht="20.100000000000001" customHeight="1" thickBot="1" x14ac:dyDescent="0.3">
      <c r="A13" s="19"/>
      <c r="B13" s="19"/>
      <c r="C13" s="20"/>
      <c r="D13" s="19"/>
      <c r="E13" s="21"/>
      <c r="F13" s="28"/>
    </row>
    <row r="14" spans="1:9" s="18" customFormat="1" ht="24.95" customHeight="1" x14ac:dyDescent="0.35">
      <c r="A14" s="40" t="s">
        <v>2</v>
      </c>
      <c r="B14" s="41"/>
      <c r="C14" s="41"/>
      <c r="D14" s="41"/>
      <c r="E14" s="41"/>
      <c r="F14" s="42"/>
    </row>
    <row r="15" spans="1:9" ht="46.5" customHeight="1" x14ac:dyDescent="0.25">
      <c r="A15" s="22" t="s">
        <v>3</v>
      </c>
      <c r="B15" s="23" t="s">
        <v>0</v>
      </c>
      <c r="C15" s="24" t="s">
        <v>5</v>
      </c>
      <c r="D15" s="25" t="s">
        <v>12</v>
      </c>
      <c r="E15" s="29" t="s">
        <v>18</v>
      </c>
      <c r="F15" s="30" t="s">
        <v>19</v>
      </c>
    </row>
    <row r="16" spans="1:9" ht="22.5" customHeight="1" x14ac:dyDescent="0.25">
      <c r="A16" s="26" t="s">
        <v>13</v>
      </c>
      <c r="B16" s="15">
        <f>'Trimestre 1'!C1</f>
        <v>37</v>
      </c>
      <c r="C16" s="27">
        <f>'Trimestre 1'!B1</f>
        <v>123111.56</v>
      </c>
      <c r="D16" s="27">
        <f>'Trimestre 1'!G1</f>
        <v>85.246102153201548</v>
      </c>
      <c r="E16" s="27">
        <v>0</v>
      </c>
      <c r="F16" s="31" t="s">
        <v>178</v>
      </c>
      <c r="G16" s="5"/>
      <c r="H16" s="6"/>
      <c r="I16" s="6"/>
    </row>
    <row r="17" spans="1:6" ht="22.5" customHeight="1" x14ac:dyDescent="0.25">
      <c r="A17" s="26" t="s">
        <v>14</v>
      </c>
      <c r="B17" s="15">
        <f>'Trimestre 2'!C1</f>
        <v>63</v>
      </c>
      <c r="C17" s="27">
        <f>'Trimestre 2'!B1</f>
        <v>45515.69999999999</v>
      </c>
      <c r="D17" s="27">
        <f>'Trimestre 2'!G1</f>
        <v>-22.824957981531654</v>
      </c>
      <c r="E17" s="27">
        <v>25137.919999999998</v>
      </c>
      <c r="F17" s="31" t="s">
        <v>179</v>
      </c>
    </row>
    <row r="18" spans="1:6" ht="22.5" customHeight="1" x14ac:dyDescent="0.25">
      <c r="A18" s="26" t="s">
        <v>15</v>
      </c>
      <c r="B18" s="15">
        <f>'Trimestre 3'!C1</f>
        <v>26</v>
      </c>
      <c r="C18" s="27">
        <f>'Trimestre 3'!B1</f>
        <v>38987.64</v>
      </c>
      <c r="D18" s="27">
        <f>'Trimestre 3'!G1</f>
        <v>-8.9216767160053809</v>
      </c>
      <c r="E18" s="27">
        <v>5529.98</v>
      </c>
      <c r="F18" s="31" t="s">
        <v>180</v>
      </c>
    </row>
    <row r="19" spans="1:6" ht="21.75" customHeight="1" x14ac:dyDescent="0.25">
      <c r="A19" s="26" t="s">
        <v>16</v>
      </c>
      <c r="B19" s="15">
        <f>'Trimestre 4'!C1</f>
        <v>31</v>
      </c>
      <c r="C19" s="27">
        <f>'Trimestre 4'!B1</f>
        <v>16293.409999999998</v>
      </c>
      <c r="D19" s="27">
        <f>'Trimestre 4'!G1</f>
        <v>-21.952667980490279</v>
      </c>
      <c r="E19" s="27">
        <v>8255</v>
      </c>
      <c r="F19" s="31" t="s">
        <v>181</v>
      </c>
    </row>
    <row r="21" spans="1:6" x14ac:dyDescent="0.25">
      <c r="A21" s="51" t="s">
        <v>184</v>
      </c>
      <c r="B21" s="51"/>
      <c r="E21" s="50" t="s">
        <v>183</v>
      </c>
      <c r="F21" s="50"/>
    </row>
    <row r="22" spans="1:6" x14ac:dyDescent="0.25">
      <c r="E22" s="50"/>
      <c r="F22" s="50"/>
    </row>
  </sheetData>
  <mergeCells count="11">
    <mergeCell ref="E1:F3"/>
    <mergeCell ref="A21:B21"/>
    <mergeCell ref="E21:F22"/>
    <mergeCell ref="C12:D12"/>
    <mergeCell ref="A10:F10"/>
    <mergeCell ref="A12:B12"/>
    <mergeCell ref="E12:F12"/>
    <mergeCell ref="A14:F14"/>
    <mergeCell ref="A11:B11"/>
    <mergeCell ref="C11:D11"/>
    <mergeCell ref="E11:F1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123111.56</v>
      </c>
      <c r="C1">
        <f>COUNTA(A4:A353)</f>
        <v>37</v>
      </c>
      <c r="G1" s="14">
        <f>IF(B1&lt;&gt;0,H1/B1,0)</f>
        <v>85.246102153201548</v>
      </c>
      <c r="H1" s="13">
        <f>SUM(H4:H353)</f>
        <v>10494780.620000001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22</v>
      </c>
      <c r="B4" s="10">
        <v>482.79</v>
      </c>
      <c r="C4" s="11">
        <v>44959</v>
      </c>
      <c r="D4" s="11">
        <v>44966</v>
      </c>
      <c r="E4" s="11"/>
      <c r="F4" s="11"/>
      <c r="G4" s="1">
        <f>D4-C4-(F4-E4)</f>
        <v>7</v>
      </c>
      <c r="H4" s="10">
        <f>B4*G4</f>
        <v>3379.53</v>
      </c>
    </row>
    <row r="5" spans="1:8" x14ac:dyDescent="0.25">
      <c r="A5" s="17" t="s">
        <v>23</v>
      </c>
      <c r="B5" s="10">
        <v>150</v>
      </c>
      <c r="C5" s="11">
        <v>44960</v>
      </c>
      <c r="D5" s="11">
        <v>44966</v>
      </c>
      <c r="E5" s="11"/>
      <c r="F5" s="11"/>
      <c r="G5" s="1">
        <f t="shared" ref="G5:G68" si="0">D5-C5-(F5-E5)</f>
        <v>6</v>
      </c>
      <c r="H5" s="10">
        <f t="shared" ref="H5:H68" si="1">B5*G5</f>
        <v>900</v>
      </c>
    </row>
    <row r="6" spans="1:8" x14ac:dyDescent="0.25">
      <c r="A6" s="17" t="s">
        <v>24</v>
      </c>
      <c r="B6" s="10">
        <v>59</v>
      </c>
      <c r="C6" s="11">
        <v>44960</v>
      </c>
      <c r="D6" s="11">
        <v>44966</v>
      </c>
      <c r="E6" s="11"/>
      <c r="F6" s="11"/>
      <c r="G6" s="1">
        <f t="shared" si="0"/>
        <v>6</v>
      </c>
      <c r="H6" s="10">
        <f t="shared" si="1"/>
        <v>354</v>
      </c>
    </row>
    <row r="7" spans="1:8" x14ac:dyDescent="0.25">
      <c r="A7" s="17" t="s">
        <v>25</v>
      </c>
      <c r="B7" s="10">
        <v>960</v>
      </c>
      <c r="C7" s="11">
        <v>44965</v>
      </c>
      <c r="D7" s="11">
        <v>44966</v>
      </c>
      <c r="E7" s="11"/>
      <c r="F7" s="11"/>
      <c r="G7" s="1">
        <f t="shared" si="0"/>
        <v>1</v>
      </c>
      <c r="H7" s="10">
        <f t="shared" si="1"/>
        <v>960</v>
      </c>
    </row>
    <row r="8" spans="1:8" x14ac:dyDescent="0.25">
      <c r="A8" s="17" t="s">
        <v>26</v>
      </c>
      <c r="B8" s="10">
        <v>450</v>
      </c>
      <c r="C8" s="11">
        <v>44968</v>
      </c>
      <c r="D8" s="11">
        <v>44966</v>
      </c>
      <c r="E8" s="11"/>
      <c r="F8" s="11"/>
      <c r="G8" s="1">
        <f t="shared" si="0"/>
        <v>-2</v>
      </c>
      <c r="H8" s="10">
        <f t="shared" si="1"/>
        <v>-900</v>
      </c>
    </row>
    <row r="9" spans="1:8" x14ac:dyDescent="0.25">
      <c r="A9" s="17" t="s">
        <v>27</v>
      </c>
      <c r="B9" s="10">
        <v>29.26</v>
      </c>
      <c r="C9" s="11">
        <v>44968</v>
      </c>
      <c r="D9" s="11">
        <v>44966</v>
      </c>
      <c r="E9" s="11"/>
      <c r="F9" s="11"/>
      <c r="G9" s="1">
        <f t="shared" si="0"/>
        <v>-2</v>
      </c>
      <c r="H9" s="10">
        <f t="shared" si="1"/>
        <v>-58.52</v>
      </c>
    </row>
    <row r="10" spans="1:8" x14ac:dyDescent="0.25">
      <c r="A10" s="17" t="s">
        <v>28</v>
      </c>
      <c r="B10" s="10">
        <v>76.83</v>
      </c>
      <c r="C10" s="11">
        <v>44981</v>
      </c>
      <c r="D10" s="11">
        <v>44966</v>
      </c>
      <c r="E10" s="11"/>
      <c r="F10" s="11"/>
      <c r="G10" s="1">
        <f t="shared" si="0"/>
        <v>-15</v>
      </c>
      <c r="H10" s="10">
        <f t="shared" si="1"/>
        <v>-1152.45</v>
      </c>
    </row>
    <row r="11" spans="1:8" x14ac:dyDescent="0.25">
      <c r="A11" s="17" t="s">
        <v>29</v>
      </c>
      <c r="B11" s="10">
        <v>292.3</v>
      </c>
      <c r="C11" s="11">
        <v>44980</v>
      </c>
      <c r="D11" s="11">
        <v>44966</v>
      </c>
      <c r="E11" s="11"/>
      <c r="F11" s="11"/>
      <c r="G11" s="1">
        <f t="shared" si="0"/>
        <v>-14</v>
      </c>
      <c r="H11" s="10">
        <f t="shared" si="1"/>
        <v>-4092.2000000000003</v>
      </c>
    </row>
    <row r="12" spans="1:8" x14ac:dyDescent="0.25">
      <c r="A12" s="17" t="s">
        <v>30</v>
      </c>
      <c r="B12" s="10">
        <v>630</v>
      </c>
      <c r="C12" s="11">
        <v>44980</v>
      </c>
      <c r="D12" s="11">
        <v>44966</v>
      </c>
      <c r="E12" s="11"/>
      <c r="F12" s="11"/>
      <c r="G12" s="1">
        <f t="shared" si="0"/>
        <v>-14</v>
      </c>
      <c r="H12" s="10">
        <f t="shared" si="1"/>
        <v>-8820</v>
      </c>
    </row>
    <row r="13" spans="1:8" x14ac:dyDescent="0.25">
      <c r="A13" s="17" t="s">
        <v>31</v>
      </c>
      <c r="B13" s="10">
        <v>100</v>
      </c>
      <c r="C13" s="11">
        <v>44980</v>
      </c>
      <c r="D13" s="11">
        <v>44966</v>
      </c>
      <c r="E13" s="11"/>
      <c r="F13" s="11"/>
      <c r="G13" s="1">
        <f t="shared" si="0"/>
        <v>-14</v>
      </c>
      <c r="H13" s="10">
        <f t="shared" si="1"/>
        <v>-1400</v>
      </c>
    </row>
    <row r="14" spans="1:8" x14ac:dyDescent="0.25">
      <c r="A14" s="17" t="s">
        <v>32</v>
      </c>
      <c r="B14" s="10">
        <v>32519.47</v>
      </c>
      <c r="C14" s="11">
        <v>44980</v>
      </c>
      <c r="D14" s="11">
        <v>45012</v>
      </c>
      <c r="E14" s="11"/>
      <c r="F14" s="11"/>
      <c r="G14" s="1">
        <f t="shared" si="0"/>
        <v>32</v>
      </c>
      <c r="H14" s="10">
        <f t="shared" si="1"/>
        <v>1040623.04</v>
      </c>
    </row>
    <row r="15" spans="1:8" x14ac:dyDescent="0.25">
      <c r="A15" s="17" t="s">
        <v>33</v>
      </c>
      <c r="B15" s="10">
        <v>322.95</v>
      </c>
      <c r="C15" s="11">
        <v>44995</v>
      </c>
      <c r="D15" s="11">
        <v>45012</v>
      </c>
      <c r="E15" s="11"/>
      <c r="F15" s="11"/>
      <c r="G15" s="1">
        <f t="shared" si="0"/>
        <v>17</v>
      </c>
      <c r="H15" s="10">
        <f t="shared" si="1"/>
        <v>5490.15</v>
      </c>
    </row>
    <row r="16" spans="1:8" x14ac:dyDescent="0.25">
      <c r="A16" s="17" t="s">
        <v>34</v>
      </c>
      <c r="B16" s="10">
        <v>1000</v>
      </c>
      <c r="C16" s="11">
        <v>44995</v>
      </c>
      <c r="D16" s="11">
        <v>45012</v>
      </c>
      <c r="E16" s="11"/>
      <c r="F16" s="11"/>
      <c r="G16" s="1">
        <f t="shared" si="0"/>
        <v>17</v>
      </c>
      <c r="H16" s="10">
        <f t="shared" si="1"/>
        <v>17000</v>
      </c>
    </row>
    <row r="17" spans="1:8" x14ac:dyDescent="0.25">
      <c r="A17" s="17" t="s">
        <v>35</v>
      </c>
      <c r="B17" s="10">
        <v>200</v>
      </c>
      <c r="C17" s="11">
        <v>45003</v>
      </c>
      <c r="D17" s="11">
        <v>45012</v>
      </c>
      <c r="E17" s="11"/>
      <c r="F17" s="11"/>
      <c r="G17" s="1">
        <f t="shared" si="0"/>
        <v>9</v>
      </c>
      <c r="H17" s="10">
        <f t="shared" si="1"/>
        <v>1800</v>
      </c>
    </row>
    <row r="18" spans="1:8" x14ac:dyDescent="0.25">
      <c r="A18" s="17" t="s">
        <v>36</v>
      </c>
      <c r="B18" s="10">
        <v>936</v>
      </c>
      <c r="C18" s="11">
        <v>45003</v>
      </c>
      <c r="D18" s="11">
        <v>45012</v>
      </c>
      <c r="E18" s="11"/>
      <c r="F18" s="11"/>
      <c r="G18" s="1">
        <f t="shared" si="0"/>
        <v>9</v>
      </c>
      <c r="H18" s="10">
        <f t="shared" si="1"/>
        <v>8424</v>
      </c>
    </row>
    <row r="19" spans="1:8" x14ac:dyDescent="0.25">
      <c r="A19" s="17" t="s">
        <v>37</v>
      </c>
      <c r="B19" s="10">
        <v>190</v>
      </c>
      <c r="C19" s="11">
        <v>45003</v>
      </c>
      <c r="D19" s="11">
        <v>45012</v>
      </c>
      <c r="E19" s="11"/>
      <c r="F19" s="11"/>
      <c r="G19" s="1">
        <f t="shared" si="0"/>
        <v>9</v>
      </c>
      <c r="H19" s="10">
        <f t="shared" si="1"/>
        <v>1710</v>
      </c>
    </row>
    <row r="20" spans="1:8" x14ac:dyDescent="0.25">
      <c r="A20" s="17" t="s">
        <v>38</v>
      </c>
      <c r="B20" s="10">
        <v>2650</v>
      </c>
      <c r="C20" s="11">
        <v>45003</v>
      </c>
      <c r="D20" s="11">
        <v>45012</v>
      </c>
      <c r="E20" s="11"/>
      <c r="F20" s="11"/>
      <c r="G20" s="1">
        <f t="shared" si="0"/>
        <v>9</v>
      </c>
      <c r="H20" s="10">
        <f t="shared" si="1"/>
        <v>23850</v>
      </c>
    </row>
    <row r="21" spans="1:8" x14ac:dyDescent="0.25">
      <c r="A21" s="17" t="s">
        <v>39</v>
      </c>
      <c r="B21" s="10">
        <v>971.1</v>
      </c>
      <c r="C21" s="11">
        <v>45003</v>
      </c>
      <c r="D21" s="11">
        <v>45012</v>
      </c>
      <c r="E21" s="11"/>
      <c r="F21" s="11"/>
      <c r="G21" s="1">
        <f t="shared" si="0"/>
        <v>9</v>
      </c>
      <c r="H21" s="10">
        <f t="shared" si="1"/>
        <v>8739.9</v>
      </c>
    </row>
    <row r="22" spans="1:8" x14ac:dyDescent="0.25">
      <c r="A22" s="17" t="s">
        <v>40</v>
      </c>
      <c r="B22" s="10">
        <v>650</v>
      </c>
      <c r="C22" s="11">
        <v>45003</v>
      </c>
      <c r="D22" s="11">
        <v>45012</v>
      </c>
      <c r="E22" s="11"/>
      <c r="F22" s="11"/>
      <c r="G22" s="1">
        <f t="shared" si="0"/>
        <v>9</v>
      </c>
      <c r="H22" s="10">
        <f t="shared" si="1"/>
        <v>5850</v>
      </c>
    </row>
    <row r="23" spans="1:8" x14ac:dyDescent="0.25">
      <c r="A23" s="17" t="s">
        <v>41</v>
      </c>
      <c r="B23" s="10">
        <v>66</v>
      </c>
      <c r="C23" s="11">
        <v>45003</v>
      </c>
      <c r="D23" s="11">
        <v>45012</v>
      </c>
      <c r="E23" s="11"/>
      <c r="F23" s="11"/>
      <c r="G23" s="1">
        <f t="shared" si="0"/>
        <v>9</v>
      </c>
      <c r="H23" s="10">
        <f t="shared" si="1"/>
        <v>594</v>
      </c>
    </row>
    <row r="24" spans="1:8" x14ac:dyDescent="0.25">
      <c r="A24" s="17" t="s">
        <v>42</v>
      </c>
      <c r="B24" s="10">
        <v>66</v>
      </c>
      <c r="C24" s="11">
        <v>45003</v>
      </c>
      <c r="D24" s="11">
        <v>45012</v>
      </c>
      <c r="E24" s="11"/>
      <c r="F24" s="11"/>
      <c r="G24" s="1">
        <f t="shared" si="0"/>
        <v>9</v>
      </c>
      <c r="H24" s="10">
        <f t="shared" si="1"/>
        <v>594</v>
      </c>
    </row>
    <row r="25" spans="1:8" x14ac:dyDescent="0.25">
      <c r="A25" s="17" t="s">
        <v>43</v>
      </c>
      <c r="B25" s="10">
        <v>66</v>
      </c>
      <c r="C25" s="11">
        <v>45003</v>
      </c>
      <c r="D25" s="11">
        <v>45012</v>
      </c>
      <c r="E25" s="11"/>
      <c r="F25" s="11"/>
      <c r="G25" s="1">
        <f t="shared" si="0"/>
        <v>9</v>
      </c>
      <c r="H25" s="10">
        <f t="shared" si="1"/>
        <v>594</v>
      </c>
    </row>
    <row r="26" spans="1:8" x14ac:dyDescent="0.25">
      <c r="A26" s="17" t="s">
        <v>44</v>
      </c>
      <c r="B26" s="10">
        <v>2076.66</v>
      </c>
      <c r="C26" s="11">
        <v>45003</v>
      </c>
      <c r="D26" s="11">
        <v>45012</v>
      </c>
      <c r="E26" s="11"/>
      <c r="F26" s="11"/>
      <c r="G26" s="1">
        <f t="shared" si="0"/>
        <v>9</v>
      </c>
      <c r="H26" s="10">
        <f t="shared" si="1"/>
        <v>18689.939999999999</v>
      </c>
    </row>
    <row r="27" spans="1:8" x14ac:dyDescent="0.25">
      <c r="A27" s="17" t="s">
        <v>45</v>
      </c>
      <c r="B27" s="10">
        <v>122.85</v>
      </c>
      <c r="C27" s="11">
        <v>45007</v>
      </c>
      <c r="D27" s="11">
        <v>45012</v>
      </c>
      <c r="E27" s="11"/>
      <c r="F27" s="11"/>
      <c r="G27" s="1">
        <f t="shared" si="0"/>
        <v>5</v>
      </c>
      <c r="H27" s="10">
        <f t="shared" si="1"/>
        <v>614.25</v>
      </c>
    </row>
    <row r="28" spans="1:8" x14ac:dyDescent="0.25">
      <c r="A28" s="17" t="s">
        <v>46</v>
      </c>
      <c r="B28" s="10">
        <v>2096</v>
      </c>
      <c r="C28" s="11">
        <v>44995</v>
      </c>
      <c r="D28" s="11">
        <v>45012</v>
      </c>
      <c r="E28" s="11"/>
      <c r="F28" s="11"/>
      <c r="G28" s="1">
        <f t="shared" si="0"/>
        <v>17</v>
      </c>
      <c r="H28" s="10">
        <f t="shared" si="1"/>
        <v>35632</v>
      </c>
    </row>
    <row r="29" spans="1:8" x14ac:dyDescent="0.25">
      <c r="A29" s="17" t="s">
        <v>47</v>
      </c>
      <c r="B29" s="10">
        <v>626.99</v>
      </c>
      <c r="C29" s="11">
        <v>45029</v>
      </c>
      <c r="D29" s="11">
        <v>45012</v>
      </c>
      <c r="E29" s="11"/>
      <c r="F29" s="11"/>
      <c r="G29" s="1">
        <f t="shared" si="0"/>
        <v>-17</v>
      </c>
      <c r="H29" s="10">
        <f t="shared" si="1"/>
        <v>-10658.83</v>
      </c>
    </row>
    <row r="30" spans="1:8" x14ac:dyDescent="0.25">
      <c r="A30" s="17" t="s">
        <v>48</v>
      </c>
      <c r="B30" s="10">
        <v>9870</v>
      </c>
      <c r="C30" s="11">
        <v>45029</v>
      </c>
      <c r="D30" s="11">
        <v>45012</v>
      </c>
      <c r="E30" s="11"/>
      <c r="F30" s="11"/>
      <c r="G30" s="1">
        <f t="shared" si="0"/>
        <v>-17</v>
      </c>
      <c r="H30" s="10">
        <f t="shared" si="1"/>
        <v>-167790</v>
      </c>
    </row>
    <row r="31" spans="1:8" x14ac:dyDescent="0.25">
      <c r="A31" s="17" t="s">
        <v>49</v>
      </c>
      <c r="B31" s="10">
        <v>6755</v>
      </c>
      <c r="C31" s="11">
        <v>45029</v>
      </c>
      <c r="D31" s="11">
        <v>45012</v>
      </c>
      <c r="E31" s="11"/>
      <c r="F31" s="11"/>
      <c r="G31" s="1">
        <f t="shared" si="0"/>
        <v>-17</v>
      </c>
      <c r="H31" s="10">
        <f t="shared" si="1"/>
        <v>-114835</v>
      </c>
    </row>
    <row r="32" spans="1:8" x14ac:dyDescent="0.25">
      <c r="A32" s="17" t="s">
        <v>50</v>
      </c>
      <c r="B32" s="10">
        <v>1006.92</v>
      </c>
      <c r="C32" s="11">
        <v>45029</v>
      </c>
      <c r="D32" s="11">
        <v>45012</v>
      </c>
      <c r="E32" s="11"/>
      <c r="F32" s="11"/>
      <c r="G32" s="1">
        <f t="shared" si="0"/>
        <v>-17</v>
      </c>
      <c r="H32" s="10">
        <f t="shared" si="1"/>
        <v>-17117.64</v>
      </c>
    </row>
    <row r="33" spans="1:8" x14ac:dyDescent="0.25">
      <c r="A33" s="17" t="s">
        <v>51</v>
      </c>
      <c r="B33" s="10">
        <v>428.43</v>
      </c>
      <c r="C33" s="11">
        <v>45029</v>
      </c>
      <c r="D33" s="11">
        <v>45012</v>
      </c>
      <c r="E33" s="11"/>
      <c r="F33" s="11"/>
      <c r="G33" s="1">
        <f t="shared" si="0"/>
        <v>-17</v>
      </c>
      <c r="H33" s="10">
        <f t="shared" si="1"/>
        <v>-7283.31</v>
      </c>
    </row>
    <row r="34" spans="1:8" x14ac:dyDescent="0.25">
      <c r="A34" s="17" t="s">
        <v>52</v>
      </c>
      <c r="B34" s="10">
        <v>1589.96</v>
      </c>
      <c r="C34" s="11">
        <v>45029</v>
      </c>
      <c r="D34" s="11">
        <v>45012</v>
      </c>
      <c r="E34" s="11"/>
      <c r="F34" s="11"/>
      <c r="G34" s="1">
        <f t="shared" si="0"/>
        <v>-17</v>
      </c>
      <c r="H34" s="10">
        <f t="shared" si="1"/>
        <v>-27029.32</v>
      </c>
    </row>
    <row r="35" spans="1:8" x14ac:dyDescent="0.25">
      <c r="A35" s="17" t="s">
        <v>53</v>
      </c>
      <c r="B35" s="10">
        <v>819.94</v>
      </c>
      <c r="C35" s="11">
        <v>45029</v>
      </c>
      <c r="D35" s="11">
        <v>45012</v>
      </c>
      <c r="E35" s="11"/>
      <c r="F35" s="11"/>
      <c r="G35" s="1">
        <f t="shared" si="0"/>
        <v>-17</v>
      </c>
      <c r="H35" s="10">
        <f t="shared" si="1"/>
        <v>-13938.980000000001</v>
      </c>
    </row>
    <row r="36" spans="1:8" x14ac:dyDescent="0.25">
      <c r="A36" s="17" t="s">
        <v>54</v>
      </c>
      <c r="B36" s="10">
        <v>5984.43</v>
      </c>
      <c r="C36" s="11">
        <v>45042</v>
      </c>
      <c r="D36" s="11">
        <v>45012</v>
      </c>
      <c r="E36" s="11"/>
      <c r="F36" s="11"/>
      <c r="G36" s="1">
        <f t="shared" si="0"/>
        <v>-30</v>
      </c>
      <c r="H36" s="10">
        <f t="shared" si="1"/>
        <v>-179532.90000000002</v>
      </c>
    </row>
    <row r="37" spans="1:8" x14ac:dyDescent="0.25">
      <c r="A37" s="17" t="s">
        <v>55</v>
      </c>
      <c r="B37" s="10">
        <v>47434</v>
      </c>
      <c r="C37" s="11">
        <v>44805</v>
      </c>
      <c r="D37" s="11">
        <v>45014</v>
      </c>
      <c r="E37" s="11"/>
      <c r="F37" s="11"/>
      <c r="G37" s="1">
        <f t="shared" si="0"/>
        <v>209</v>
      </c>
      <c r="H37" s="10">
        <f t="shared" si="1"/>
        <v>9913706</v>
      </c>
    </row>
    <row r="38" spans="1:8" x14ac:dyDescent="0.25">
      <c r="A38" s="17" t="s">
        <v>56</v>
      </c>
      <c r="B38" s="10">
        <v>482.79</v>
      </c>
      <c r="C38" s="11">
        <v>45042</v>
      </c>
      <c r="D38" s="11">
        <v>45014</v>
      </c>
      <c r="E38" s="11"/>
      <c r="F38" s="11"/>
      <c r="G38" s="1">
        <f t="shared" si="0"/>
        <v>-28</v>
      </c>
      <c r="H38" s="10">
        <f t="shared" si="1"/>
        <v>-13518.12</v>
      </c>
    </row>
    <row r="39" spans="1:8" x14ac:dyDescent="0.25">
      <c r="A39" s="17" t="s">
        <v>57</v>
      </c>
      <c r="B39" s="10">
        <v>654.80999999999995</v>
      </c>
      <c r="C39" s="11">
        <v>45042</v>
      </c>
      <c r="D39" s="11">
        <v>45014</v>
      </c>
      <c r="E39" s="11"/>
      <c r="F39" s="11"/>
      <c r="G39" s="1">
        <f t="shared" si="0"/>
        <v>-28</v>
      </c>
      <c r="H39" s="10">
        <f t="shared" si="1"/>
        <v>-18334.68</v>
      </c>
    </row>
    <row r="40" spans="1:8" x14ac:dyDescent="0.25">
      <c r="A40" s="17" t="s">
        <v>58</v>
      </c>
      <c r="B40" s="10">
        <v>295.08</v>
      </c>
      <c r="C40" s="11">
        <v>45042</v>
      </c>
      <c r="D40" s="11">
        <v>45014</v>
      </c>
      <c r="E40" s="11"/>
      <c r="F40" s="11"/>
      <c r="G40" s="1">
        <f t="shared" si="0"/>
        <v>-28</v>
      </c>
      <c r="H40" s="10">
        <f t="shared" si="1"/>
        <v>-8262.24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45515.69999999999</v>
      </c>
      <c r="C1">
        <f>COUNTA(A4:A353)</f>
        <v>63</v>
      </c>
      <c r="G1" s="14">
        <f>IF(B1&lt;&gt;0,H1/B1,0)</f>
        <v>-22.824957981531654</v>
      </c>
      <c r="H1" s="13">
        <f>SUM(H4:H353)</f>
        <v>-1038893.9400000001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59</v>
      </c>
      <c r="B4" s="10">
        <v>130</v>
      </c>
      <c r="C4" s="11">
        <v>45051</v>
      </c>
      <c r="D4" s="11">
        <v>45043</v>
      </c>
      <c r="E4" s="11"/>
      <c r="F4" s="11"/>
      <c r="G4" s="1">
        <f>D4-C4-(F4-E4)</f>
        <v>-8</v>
      </c>
      <c r="H4" s="10">
        <f>B4*G4</f>
        <v>-1040</v>
      </c>
    </row>
    <row r="5" spans="1:8" x14ac:dyDescent="0.25">
      <c r="A5" s="17" t="s">
        <v>60</v>
      </c>
      <c r="B5" s="10">
        <v>190</v>
      </c>
      <c r="C5" s="11">
        <v>45051</v>
      </c>
      <c r="D5" s="11">
        <v>45043</v>
      </c>
      <c r="E5" s="11"/>
      <c r="F5" s="11"/>
      <c r="G5" s="1">
        <f t="shared" ref="G5:G68" si="0">D5-C5-(F5-E5)</f>
        <v>-8</v>
      </c>
      <c r="H5" s="10">
        <f t="shared" ref="H5:H68" si="1">B5*G5</f>
        <v>-1520</v>
      </c>
    </row>
    <row r="6" spans="1:8" x14ac:dyDescent="0.25">
      <c r="A6" s="17" t="s">
        <v>61</v>
      </c>
      <c r="B6" s="10">
        <v>545</v>
      </c>
      <c r="C6" s="11">
        <v>45051</v>
      </c>
      <c r="D6" s="11">
        <v>45043</v>
      </c>
      <c r="E6" s="11"/>
      <c r="F6" s="11"/>
      <c r="G6" s="1">
        <f t="shared" si="0"/>
        <v>-8</v>
      </c>
      <c r="H6" s="10">
        <f t="shared" si="1"/>
        <v>-4360</v>
      </c>
    </row>
    <row r="7" spans="1:8" x14ac:dyDescent="0.25">
      <c r="A7" s="17" t="s">
        <v>62</v>
      </c>
      <c r="B7" s="10">
        <v>565.71</v>
      </c>
      <c r="C7" s="11">
        <v>45051</v>
      </c>
      <c r="D7" s="11">
        <v>45043</v>
      </c>
      <c r="E7" s="11"/>
      <c r="F7" s="11"/>
      <c r="G7" s="1">
        <f t="shared" si="0"/>
        <v>-8</v>
      </c>
      <c r="H7" s="10">
        <f t="shared" si="1"/>
        <v>-4525.68</v>
      </c>
    </row>
    <row r="8" spans="1:8" x14ac:dyDescent="0.25">
      <c r="A8" s="17" t="s">
        <v>63</v>
      </c>
      <c r="B8" s="10">
        <v>3450</v>
      </c>
      <c r="C8" s="11">
        <v>45051</v>
      </c>
      <c r="D8" s="11">
        <v>45043</v>
      </c>
      <c r="E8" s="11"/>
      <c r="F8" s="11"/>
      <c r="G8" s="1">
        <f t="shared" si="0"/>
        <v>-8</v>
      </c>
      <c r="H8" s="10">
        <f t="shared" si="1"/>
        <v>-27600</v>
      </c>
    </row>
    <row r="9" spans="1:8" x14ac:dyDescent="0.25">
      <c r="A9" s="17" t="s">
        <v>64</v>
      </c>
      <c r="B9" s="10">
        <v>227.27</v>
      </c>
      <c r="C9" s="11">
        <v>45051</v>
      </c>
      <c r="D9" s="11">
        <v>45043</v>
      </c>
      <c r="E9" s="11"/>
      <c r="F9" s="11"/>
      <c r="G9" s="1">
        <f t="shared" si="0"/>
        <v>-8</v>
      </c>
      <c r="H9" s="10">
        <f t="shared" si="1"/>
        <v>-1818.16</v>
      </c>
    </row>
    <row r="10" spans="1:8" x14ac:dyDescent="0.25">
      <c r="A10" s="17" t="s">
        <v>65</v>
      </c>
      <c r="B10" s="10">
        <v>750</v>
      </c>
      <c r="C10" s="11">
        <v>45051</v>
      </c>
      <c r="D10" s="11">
        <v>45043</v>
      </c>
      <c r="E10" s="11"/>
      <c r="F10" s="11"/>
      <c r="G10" s="1">
        <f t="shared" si="0"/>
        <v>-8</v>
      </c>
      <c r="H10" s="10">
        <f t="shared" si="1"/>
        <v>-6000</v>
      </c>
    </row>
    <row r="11" spans="1:8" x14ac:dyDescent="0.25">
      <c r="A11" s="17" t="s">
        <v>66</v>
      </c>
      <c r="B11" s="10">
        <v>19.420000000000002</v>
      </c>
      <c r="C11" s="11">
        <v>45051</v>
      </c>
      <c r="D11" s="11">
        <v>45043</v>
      </c>
      <c r="E11" s="11"/>
      <c r="F11" s="11"/>
      <c r="G11" s="1">
        <f t="shared" si="0"/>
        <v>-8</v>
      </c>
      <c r="H11" s="10">
        <f t="shared" si="1"/>
        <v>-155.36000000000001</v>
      </c>
    </row>
    <row r="12" spans="1:8" x14ac:dyDescent="0.25">
      <c r="A12" s="17" t="s">
        <v>67</v>
      </c>
      <c r="B12" s="10">
        <v>259.7</v>
      </c>
      <c r="C12" s="11">
        <v>45051</v>
      </c>
      <c r="D12" s="11">
        <v>45043</v>
      </c>
      <c r="E12" s="11"/>
      <c r="F12" s="11"/>
      <c r="G12" s="1">
        <f t="shared" si="0"/>
        <v>-8</v>
      </c>
      <c r="H12" s="10">
        <f t="shared" si="1"/>
        <v>-2077.6</v>
      </c>
    </row>
    <row r="13" spans="1:8" x14ac:dyDescent="0.25">
      <c r="A13" s="17" t="s">
        <v>68</v>
      </c>
      <c r="B13" s="10">
        <v>244.83</v>
      </c>
      <c r="C13" s="11">
        <v>45051</v>
      </c>
      <c r="D13" s="11">
        <v>45043</v>
      </c>
      <c r="E13" s="11"/>
      <c r="F13" s="11"/>
      <c r="G13" s="1">
        <f t="shared" si="0"/>
        <v>-8</v>
      </c>
      <c r="H13" s="10">
        <f t="shared" si="1"/>
        <v>-1958.64</v>
      </c>
    </row>
    <row r="14" spans="1:8" x14ac:dyDescent="0.25">
      <c r="A14" s="17" t="s">
        <v>69</v>
      </c>
      <c r="B14" s="10">
        <v>198.7</v>
      </c>
      <c r="C14" s="11">
        <v>45051</v>
      </c>
      <c r="D14" s="11">
        <v>45043</v>
      </c>
      <c r="E14" s="11"/>
      <c r="F14" s="11"/>
      <c r="G14" s="1">
        <f t="shared" si="0"/>
        <v>-8</v>
      </c>
      <c r="H14" s="10">
        <f t="shared" si="1"/>
        <v>-1589.6</v>
      </c>
    </row>
    <row r="15" spans="1:8" x14ac:dyDescent="0.25">
      <c r="A15" s="17" t="s">
        <v>70</v>
      </c>
      <c r="B15" s="10">
        <v>241.03</v>
      </c>
      <c r="C15" s="11">
        <v>45051</v>
      </c>
      <c r="D15" s="11">
        <v>45043</v>
      </c>
      <c r="E15" s="11"/>
      <c r="F15" s="11"/>
      <c r="G15" s="1">
        <f t="shared" si="0"/>
        <v>-8</v>
      </c>
      <c r="H15" s="10">
        <f t="shared" si="1"/>
        <v>-1928.24</v>
      </c>
    </row>
    <row r="16" spans="1:8" x14ac:dyDescent="0.25">
      <c r="A16" s="17" t="s">
        <v>71</v>
      </c>
      <c r="B16" s="10">
        <v>376.26</v>
      </c>
      <c r="C16" s="11">
        <v>45051</v>
      </c>
      <c r="D16" s="11">
        <v>45043</v>
      </c>
      <c r="E16" s="11"/>
      <c r="F16" s="11"/>
      <c r="G16" s="1">
        <f t="shared" si="0"/>
        <v>-8</v>
      </c>
      <c r="H16" s="10">
        <f t="shared" si="1"/>
        <v>-3010.08</v>
      </c>
    </row>
    <row r="17" spans="1:8" x14ac:dyDescent="0.25">
      <c r="A17" s="17" t="s">
        <v>72</v>
      </c>
      <c r="B17" s="10">
        <v>1003.25</v>
      </c>
      <c r="C17" s="11">
        <v>45051</v>
      </c>
      <c r="D17" s="11">
        <v>45043</v>
      </c>
      <c r="E17" s="11"/>
      <c r="F17" s="11"/>
      <c r="G17" s="1">
        <f t="shared" si="0"/>
        <v>-8</v>
      </c>
      <c r="H17" s="10">
        <f t="shared" si="1"/>
        <v>-8026</v>
      </c>
    </row>
    <row r="18" spans="1:8" x14ac:dyDescent="0.25">
      <c r="A18" s="17" t="s">
        <v>73</v>
      </c>
      <c r="B18" s="10">
        <v>600</v>
      </c>
      <c r="C18" s="11">
        <v>45059</v>
      </c>
      <c r="D18" s="11">
        <v>45043</v>
      </c>
      <c r="E18" s="11"/>
      <c r="F18" s="11"/>
      <c r="G18" s="1">
        <f t="shared" si="0"/>
        <v>-16</v>
      </c>
      <c r="H18" s="10">
        <f t="shared" si="1"/>
        <v>-9600</v>
      </c>
    </row>
    <row r="19" spans="1:8" x14ac:dyDescent="0.25">
      <c r="A19" s="17" t="s">
        <v>74</v>
      </c>
      <c r="B19" s="10">
        <v>1384.3</v>
      </c>
      <c r="C19" s="11">
        <v>45063</v>
      </c>
      <c r="D19" s="11">
        <v>45043</v>
      </c>
      <c r="E19" s="11"/>
      <c r="F19" s="11"/>
      <c r="G19" s="1">
        <f t="shared" si="0"/>
        <v>-20</v>
      </c>
      <c r="H19" s="10">
        <f t="shared" si="1"/>
        <v>-27686</v>
      </c>
    </row>
    <row r="20" spans="1:8" x14ac:dyDescent="0.25">
      <c r="A20" s="17" t="s">
        <v>75</v>
      </c>
      <c r="B20" s="10">
        <v>9.51</v>
      </c>
      <c r="C20" s="11">
        <v>45063</v>
      </c>
      <c r="D20" s="11">
        <v>45043</v>
      </c>
      <c r="E20" s="11"/>
      <c r="F20" s="11"/>
      <c r="G20" s="1">
        <f t="shared" si="0"/>
        <v>-20</v>
      </c>
      <c r="H20" s="10">
        <f t="shared" si="1"/>
        <v>-190.2</v>
      </c>
    </row>
    <row r="21" spans="1:8" x14ac:dyDescent="0.25">
      <c r="A21" s="17" t="s">
        <v>76</v>
      </c>
      <c r="B21" s="10">
        <v>66</v>
      </c>
      <c r="C21" s="11">
        <v>45063</v>
      </c>
      <c r="D21" s="11">
        <v>45043</v>
      </c>
      <c r="E21" s="11"/>
      <c r="F21" s="11"/>
      <c r="G21" s="1">
        <f t="shared" si="0"/>
        <v>-20</v>
      </c>
      <c r="H21" s="10">
        <f t="shared" si="1"/>
        <v>-1320</v>
      </c>
    </row>
    <row r="22" spans="1:8" x14ac:dyDescent="0.25">
      <c r="A22" s="17" t="s">
        <v>77</v>
      </c>
      <c r="B22" s="10">
        <v>66</v>
      </c>
      <c r="C22" s="11">
        <v>45063</v>
      </c>
      <c r="D22" s="11">
        <v>45043</v>
      </c>
      <c r="E22" s="11"/>
      <c r="F22" s="11"/>
      <c r="G22" s="1">
        <f t="shared" si="0"/>
        <v>-20</v>
      </c>
      <c r="H22" s="10">
        <f t="shared" si="1"/>
        <v>-1320</v>
      </c>
    </row>
    <row r="23" spans="1:8" x14ac:dyDescent="0.25">
      <c r="A23" s="17" t="s">
        <v>78</v>
      </c>
      <c r="B23" s="10">
        <v>66</v>
      </c>
      <c r="C23" s="11">
        <v>45063</v>
      </c>
      <c r="D23" s="11">
        <v>45043</v>
      </c>
      <c r="E23" s="11"/>
      <c r="F23" s="11"/>
      <c r="G23" s="1">
        <f t="shared" si="0"/>
        <v>-20</v>
      </c>
      <c r="H23" s="10">
        <f t="shared" si="1"/>
        <v>-1320</v>
      </c>
    </row>
    <row r="24" spans="1:8" x14ac:dyDescent="0.25">
      <c r="A24" s="17" t="s">
        <v>79</v>
      </c>
      <c r="B24" s="10">
        <v>250</v>
      </c>
      <c r="C24" s="11">
        <v>45073</v>
      </c>
      <c r="D24" s="11">
        <v>45049</v>
      </c>
      <c r="E24" s="11"/>
      <c r="F24" s="11"/>
      <c r="G24" s="1">
        <f t="shared" si="0"/>
        <v>-24</v>
      </c>
      <c r="H24" s="10">
        <f t="shared" si="1"/>
        <v>-6000</v>
      </c>
    </row>
    <row r="25" spans="1:8" x14ac:dyDescent="0.25">
      <c r="A25" s="17" t="s">
        <v>80</v>
      </c>
      <c r="B25" s="10">
        <v>72.959999999999994</v>
      </c>
      <c r="C25" s="11">
        <v>45073</v>
      </c>
      <c r="D25" s="11">
        <v>45049</v>
      </c>
      <c r="E25" s="11"/>
      <c r="F25" s="11"/>
      <c r="G25" s="1">
        <f t="shared" si="0"/>
        <v>-24</v>
      </c>
      <c r="H25" s="10">
        <f t="shared" si="1"/>
        <v>-1751.04</v>
      </c>
    </row>
    <row r="26" spans="1:8" x14ac:dyDescent="0.25">
      <c r="A26" s="17" t="s">
        <v>81</v>
      </c>
      <c r="B26" s="10">
        <v>1045.45</v>
      </c>
      <c r="C26" s="11">
        <v>45073</v>
      </c>
      <c r="D26" s="11">
        <v>45049</v>
      </c>
      <c r="E26" s="11"/>
      <c r="F26" s="11"/>
      <c r="G26" s="1">
        <f t="shared" si="0"/>
        <v>-24</v>
      </c>
      <c r="H26" s="10">
        <f t="shared" si="1"/>
        <v>-25090.800000000003</v>
      </c>
    </row>
    <row r="27" spans="1:8" x14ac:dyDescent="0.25">
      <c r="A27" s="17" t="s">
        <v>82</v>
      </c>
      <c r="B27" s="10">
        <v>720</v>
      </c>
      <c r="C27" s="11">
        <v>45078</v>
      </c>
      <c r="D27" s="11">
        <v>45049</v>
      </c>
      <c r="E27" s="11"/>
      <c r="F27" s="11"/>
      <c r="G27" s="1">
        <f t="shared" si="0"/>
        <v>-29</v>
      </c>
      <c r="H27" s="10">
        <f t="shared" si="1"/>
        <v>-20880</v>
      </c>
    </row>
    <row r="28" spans="1:8" x14ac:dyDescent="0.25">
      <c r="A28" s="17" t="s">
        <v>83</v>
      </c>
      <c r="B28" s="10">
        <v>1971.37</v>
      </c>
      <c r="C28" s="11">
        <v>45086</v>
      </c>
      <c r="D28" s="11">
        <v>45061</v>
      </c>
      <c r="E28" s="11"/>
      <c r="F28" s="11"/>
      <c r="G28" s="1">
        <f t="shared" si="0"/>
        <v>-25</v>
      </c>
      <c r="H28" s="10">
        <f t="shared" si="1"/>
        <v>-49284.25</v>
      </c>
    </row>
    <row r="29" spans="1:8" x14ac:dyDescent="0.25">
      <c r="A29" s="17" t="s">
        <v>84</v>
      </c>
      <c r="B29" s="10">
        <v>145</v>
      </c>
      <c r="C29" s="11">
        <v>45086</v>
      </c>
      <c r="D29" s="11">
        <v>45061</v>
      </c>
      <c r="E29" s="11"/>
      <c r="F29" s="11"/>
      <c r="G29" s="1">
        <f t="shared" si="0"/>
        <v>-25</v>
      </c>
      <c r="H29" s="10">
        <f t="shared" si="1"/>
        <v>-3625</v>
      </c>
    </row>
    <row r="30" spans="1:8" x14ac:dyDescent="0.25">
      <c r="A30" s="17" t="s">
        <v>85</v>
      </c>
      <c r="B30" s="10">
        <v>416.67</v>
      </c>
      <c r="C30" s="11">
        <v>45086</v>
      </c>
      <c r="D30" s="11">
        <v>45061</v>
      </c>
      <c r="E30" s="11"/>
      <c r="F30" s="11"/>
      <c r="G30" s="1">
        <f t="shared" si="0"/>
        <v>-25</v>
      </c>
      <c r="H30" s="10">
        <f t="shared" si="1"/>
        <v>-10416.75</v>
      </c>
    </row>
    <row r="31" spans="1:8" x14ac:dyDescent="0.25">
      <c r="A31" s="17" t="s">
        <v>86</v>
      </c>
      <c r="B31" s="10">
        <v>550</v>
      </c>
      <c r="C31" s="11">
        <v>45086</v>
      </c>
      <c r="D31" s="11">
        <v>45061</v>
      </c>
      <c r="E31" s="11"/>
      <c r="F31" s="11"/>
      <c r="G31" s="1">
        <f t="shared" si="0"/>
        <v>-25</v>
      </c>
      <c r="H31" s="10">
        <f t="shared" si="1"/>
        <v>-13750</v>
      </c>
    </row>
    <row r="32" spans="1:8" x14ac:dyDescent="0.25">
      <c r="A32" s="17" t="s">
        <v>87</v>
      </c>
      <c r="B32" s="10">
        <v>180</v>
      </c>
      <c r="C32" s="11">
        <v>45086</v>
      </c>
      <c r="D32" s="11">
        <v>45061</v>
      </c>
      <c r="E32" s="11"/>
      <c r="F32" s="11"/>
      <c r="G32" s="1">
        <f t="shared" si="0"/>
        <v>-25</v>
      </c>
      <c r="H32" s="10">
        <f t="shared" si="1"/>
        <v>-4500</v>
      </c>
    </row>
    <row r="33" spans="1:8" x14ac:dyDescent="0.25">
      <c r="A33" s="17" t="s">
        <v>88</v>
      </c>
      <c r="B33" s="10">
        <v>109.8</v>
      </c>
      <c r="C33" s="11">
        <v>45091</v>
      </c>
      <c r="D33" s="11">
        <v>45061</v>
      </c>
      <c r="E33" s="11"/>
      <c r="F33" s="11"/>
      <c r="G33" s="1">
        <f t="shared" si="0"/>
        <v>-30</v>
      </c>
      <c r="H33" s="10">
        <f t="shared" si="1"/>
        <v>-3294</v>
      </c>
    </row>
    <row r="34" spans="1:8" x14ac:dyDescent="0.25">
      <c r="A34" s="17" t="s">
        <v>89</v>
      </c>
      <c r="B34" s="10">
        <v>1565</v>
      </c>
      <c r="C34" s="11">
        <v>45091</v>
      </c>
      <c r="D34" s="11">
        <v>45061</v>
      </c>
      <c r="E34" s="11"/>
      <c r="F34" s="11"/>
      <c r="G34" s="1">
        <f t="shared" si="0"/>
        <v>-30</v>
      </c>
      <c r="H34" s="10">
        <f t="shared" si="1"/>
        <v>-46950</v>
      </c>
    </row>
    <row r="35" spans="1:8" x14ac:dyDescent="0.25">
      <c r="A35" s="17" t="s">
        <v>90</v>
      </c>
      <c r="B35" s="10">
        <v>122.96</v>
      </c>
      <c r="C35" s="11">
        <v>45091</v>
      </c>
      <c r="D35" s="11">
        <v>45061</v>
      </c>
      <c r="E35" s="11"/>
      <c r="F35" s="11"/>
      <c r="G35" s="1">
        <f t="shared" si="0"/>
        <v>-30</v>
      </c>
      <c r="H35" s="10">
        <f t="shared" si="1"/>
        <v>-3688.7999999999997</v>
      </c>
    </row>
    <row r="36" spans="1:8" x14ac:dyDescent="0.25">
      <c r="A36" s="17" t="s">
        <v>91</v>
      </c>
      <c r="B36" s="10">
        <v>2625</v>
      </c>
      <c r="C36" s="11">
        <v>45091</v>
      </c>
      <c r="D36" s="11">
        <v>45061</v>
      </c>
      <c r="E36" s="11"/>
      <c r="F36" s="11"/>
      <c r="G36" s="1">
        <f t="shared" si="0"/>
        <v>-30</v>
      </c>
      <c r="H36" s="10">
        <f t="shared" si="1"/>
        <v>-78750</v>
      </c>
    </row>
    <row r="37" spans="1:8" x14ac:dyDescent="0.25">
      <c r="A37" s="17" t="s">
        <v>92</v>
      </c>
      <c r="B37" s="10">
        <v>936.93</v>
      </c>
      <c r="C37" s="11">
        <v>45101</v>
      </c>
      <c r="D37" s="11">
        <v>45078</v>
      </c>
      <c r="E37" s="11"/>
      <c r="F37" s="11"/>
      <c r="G37" s="1">
        <f t="shared" si="0"/>
        <v>-23</v>
      </c>
      <c r="H37" s="10">
        <f t="shared" si="1"/>
        <v>-21549.39</v>
      </c>
    </row>
    <row r="38" spans="1:8" x14ac:dyDescent="0.25">
      <c r="A38" s="17" t="s">
        <v>93</v>
      </c>
      <c r="B38" s="10">
        <v>594.29</v>
      </c>
      <c r="C38" s="11">
        <v>45100</v>
      </c>
      <c r="D38" s="11">
        <v>45078</v>
      </c>
      <c r="E38" s="11"/>
      <c r="F38" s="11"/>
      <c r="G38" s="1">
        <f t="shared" si="0"/>
        <v>-22</v>
      </c>
      <c r="H38" s="10">
        <f t="shared" si="1"/>
        <v>-13074.38</v>
      </c>
    </row>
    <row r="39" spans="1:8" x14ac:dyDescent="0.25">
      <c r="A39" s="17" t="s">
        <v>94</v>
      </c>
      <c r="B39" s="10">
        <v>509.09</v>
      </c>
      <c r="C39" s="11">
        <v>45100</v>
      </c>
      <c r="D39" s="11">
        <v>45078</v>
      </c>
      <c r="E39" s="11"/>
      <c r="F39" s="11"/>
      <c r="G39" s="1">
        <f t="shared" si="0"/>
        <v>-22</v>
      </c>
      <c r="H39" s="10">
        <f t="shared" si="1"/>
        <v>-11199.98</v>
      </c>
    </row>
    <row r="40" spans="1:8" x14ac:dyDescent="0.25">
      <c r="A40" s="17" t="s">
        <v>95</v>
      </c>
      <c r="B40" s="10">
        <v>500</v>
      </c>
      <c r="C40" s="11">
        <v>45100</v>
      </c>
      <c r="D40" s="11">
        <v>45078</v>
      </c>
      <c r="E40" s="11"/>
      <c r="F40" s="11"/>
      <c r="G40" s="1">
        <f t="shared" si="0"/>
        <v>-22</v>
      </c>
      <c r="H40" s="10">
        <f t="shared" si="1"/>
        <v>-11000</v>
      </c>
    </row>
    <row r="41" spans="1:8" x14ac:dyDescent="0.25">
      <c r="A41" s="17" t="s">
        <v>96</v>
      </c>
      <c r="B41" s="10">
        <v>965.71</v>
      </c>
      <c r="C41" s="11">
        <v>45100</v>
      </c>
      <c r="D41" s="11">
        <v>45078</v>
      </c>
      <c r="E41" s="11"/>
      <c r="F41" s="11"/>
      <c r="G41" s="1">
        <f t="shared" si="0"/>
        <v>-22</v>
      </c>
      <c r="H41" s="10">
        <f t="shared" si="1"/>
        <v>-21245.620000000003</v>
      </c>
    </row>
    <row r="42" spans="1:8" x14ac:dyDescent="0.25">
      <c r="A42" s="17" t="s">
        <v>97</v>
      </c>
      <c r="B42" s="10">
        <v>501.43</v>
      </c>
      <c r="C42" s="11">
        <v>45100</v>
      </c>
      <c r="D42" s="11">
        <v>45078</v>
      </c>
      <c r="E42" s="11"/>
      <c r="F42" s="11"/>
      <c r="G42" s="1">
        <f t="shared" si="0"/>
        <v>-22</v>
      </c>
      <c r="H42" s="10">
        <f t="shared" si="1"/>
        <v>-11031.460000000001</v>
      </c>
    </row>
    <row r="43" spans="1:8" x14ac:dyDescent="0.25">
      <c r="A43" s="17" t="s">
        <v>98</v>
      </c>
      <c r="B43" s="10">
        <v>250</v>
      </c>
      <c r="C43" s="11">
        <v>45100</v>
      </c>
      <c r="D43" s="11">
        <v>45078</v>
      </c>
      <c r="E43" s="11"/>
      <c r="F43" s="11"/>
      <c r="G43" s="1">
        <f t="shared" si="0"/>
        <v>-22</v>
      </c>
      <c r="H43" s="10">
        <f t="shared" si="1"/>
        <v>-5500</v>
      </c>
    </row>
    <row r="44" spans="1:8" x14ac:dyDescent="0.25">
      <c r="A44" s="17" t="s">
        <v>99</v>
      </c>
      <c r="B44" s="10">
        <v>245.9</v>
      </c>
      <c r="C44" s="11">
        <v>45100</v>
      </c>
      <c r="D44" s="11">
        <v>45078</v>
      </c>
      <c r="E44" s="11"/>
      <c r="F44" s="11"/>
      <c r="G44" s="1">
        <f t="shared" si="0"/>
        <v>-22</v>
      </c>
      <c r="H44" s="10">
        <f t="shared" si="1"/>
        <v>-5409.8</v>
      </c>
    </row>
    <row r="45" spans="1:8" x14ac:dyDescent="0.25">
      <c r="A45" s="17" t="s">
        <v>100</v>
      </c>
      <c r="B45" s="10">
        <v>1050</v>
      </c>
      <c r="C45" s="11">
        <v>45105</v>
      </c>
      <c r="D45" s="11">
        <v>45092</v>
      </c>
      <c r="E45" s="11"/>
      <c r="F45" s="11"/>
      <c r="G45" s="1">
        <f t="shared" si="0"/>
        <v>-13</v>
      </c>
      <c r="H45" s="10">
        <f t="shared" si="1"/>
        <v>-13650</v>
      </c>
    </row>
    <row r="46" spans="1:8" x14ac:dyDescent="0.25">
      <c r="A46" s="17" t="s">
        <v>101</v>
      </c>
      <c r="B46" s="10">
        <v>1800</v>
      </c>
      <c r="C46" s="11">
        <v>45106</v>
      </c>
      <c r="D46" s="11">
        <v>45092</v>
      </c>
      <c r="E46" s="11"/>
      <c r="F46" s="11"/>
      <c r="G46" s="1">
        <f t="shared" si="0"/>
        <v>-14</v>
      </c>
      <c r="H46" s="10">
        <f t="shared" si="1"/>
        <v>-25200</v>
      </c>
    </row>
    <row r="47" spans="1:8" x14ac:dyDescent="0.25">
      <c r="A47" s="17" t="s">
        <v>102</v>
      </c>
      <c r="B47" s="10">
        <v>17.02</v>
      </c>
      <c r="C47" s="11">
        <v>45108</v>
      </c>
      <c r="D47" s="11">
        <v>45092</v>
      </c>
      <c r="E47" s="11"/>
      <c r="F47" s="11"/>
      <c r="G47" s="1">
        <f t="shared" si="0"/>
        <v>-16</v>
      </c>
      <c r="H47" s="10">
        <f t="shared" si="1"/>
        <v>-272.32</v>
      </c>
    </row>
    <row r="48" spans="1:8" x14ac:dyDescent="0.25">
      <c r="A48" s="17" t="s">
        <v>103</v>
      </c>
      <c r="B48" s="10">
        <v>17.55</v>
      </c>
      <c r="C48" s="11">
        <v>45121</v>
      </c>
      <c r="D48" s="11">
        <v>45092</v>
      </c>
      <c r="E48" s="11"/>
      <c r="F48" s="11"/>
      <c r="G48" s="1">
        <f t="shared" si="0"/>
        <v>-29</v>
      </c>
      <c r="H48" s="10">
        <f t="shared" si="1"/>
        <v>-508.95000000000005</v>
      </c>
    </row>
    <row r="49" spans="1:8" x14ac:dyDescent="0.25">
      <c r="A49" s="17" t="s">
        <v>104</v>
      </c>
      <c r="B49" s="10">
        <v>565.71</v>
      </c>
      <c r="C49" s="11">
        <v>45121</v>
      </c>
      <c r="D49" s="11">
        <v>45092</v>
      </c>
      <c r="E49" s="11"/>
      <c r="F49" s="11"/>
      <c r="G49" s="1">
        <f t="shared" si="0"/>
        <v>-29</v>
      </c>
      <c r="H49" s="10">
        <f t="shared" si="1"/>
        <v>-16405.59</v>
      </c>
    </row>
    <row r="50" spans="1:8" x14ac:dyDescent="0.25">
      <c r="A50" s="17" t="s">
        <v>105</v>
      </c>
      <c r="B50" s="10">
        <v>488.57</v>
      </c>
      <c r="C50" s="11">
        <v>45121</v>
      </c>
      <c r="D50" s="11">
        <v>45092</v>
      </c>
      <c r="E50" s="11"/>
      <c r="F50" s="11"/>
      <c r="G50" s="1">
        <f t="shared" si="0"/>
        <v>-29</v>
      </c>
      <c r="H50" s="10">
        <f t="shared" si="1"/>
        <v>-14168.53</v>
      </c>
    </row>
    <row r="51" spans="1:8" x14ac:dyDescent="0.25">
      <c r="A51" s="17" t="s">
        <v>106</v>
      </c>
      <c r="B51" s="10">
        <v>488.57</v>
      </c>
      <c r="C51" s="11">
        <v>45121</v>
      </c>
      <c r="D51" s="11">
        <v>45092</v>
      </c>
      <c r="E51" s="11"/>
      <c r="F51" s="11"/>
      <c r="G51" s="1">
        <f t="shared" si="0"/>
        <v>-29</v>
      </c>
      <c r="H51" s="10">
        <f t="shared" si="1"/>
        <v>-14168.53</v>
      </c>
    </row>
    <row r="52" spans="1:8" x14ac:dyDescent="0.25">
      <c r="A52" s="17" t="s">
        <v>107</v>
      </c>
      <c r="B52" s="10">
        <v>584.15</v>
      </c>
      <c r="C52" s="11">
        <v>45121</v>
      </c>
      <c r="D52" s="11">
        <v>45092</v>
      </c>
      <c r="E52" s="11"/>
      <c r="F52" s="11"/>
      <c r="G52" s="1">
        <f t="shared" si="0"/>
        <v>-29</v>
      </c>
      <c r="H52" s="10">
        <f t="shared" si="1"/>
        <v>-16940.349999999999</v>
      </c>
    </row>
    <row r="53" spans="1:8" x14ac:dyDescent="0.25">
      <c r="A53" s="17" t="s">
        <v>108</v>
      </c>
      <c r="B53" s="10">
        <v>21.8</v>
      </c>
      <c r="C53" s="11">
        <v>45121</v>
      </c>
      <c r="D53" s="11">
        <v>45092</v>
      </c>
      <c r="E53" s="11"/>
      <c r="F53" s="11"/>
      <c r="G53" s="1">
        <f t="shared" si="0"/>
        <v>-29</v>
      </c>
      <c r="H53" s="10">
        <f t="shared" si="1"/>
        <v>-632.20000000000005</v>
      </c>
    </row>
    <row r="54" spans="1:8" x14ac:dyDescent="0.25">
      <c r="A54" s="17" t="s">
        <v>109</v>
      </c>
      <c r="B54" s="10">
        <v>475.71</v>
      </c>
      <c r="C54" s="11">
        <v>45121</v>
      </c>
      <c r="D54" s="11">
        <v>45092</v>
      </c>
      <c r="E54" s="11"/>
      <c r="F54" s="11"/>
      <c r="G54" s="1">
        <f t="shared" si="0"/>
        <v>-29</v>
      </c>
      <c r="H54" s="10">
        <f t="shared" si="1"/>
        <v>-13795.59</v>
      </c>
    </row>
    <row r="55" spans="1:8" x14ac:dyDescent="0.25">
      <c r="A55" s="17" t="s">
        <v>110</v>
      </c>
      <c r="B55" s="10">
        <v>450</v>
      </c>
      <c r="C55" s="11">
        <v>45121</v>
      </c>
      <c r="D55" s="11">
        <v>45092</v>
      </c>
      <c r="E55" s="11"/>
      <c r="F55" s="11"/>
      <c r="G55" s="1">
        <f t="shared" si="0"/>
        <v>-29</v>
      </c>
      <c r="H55" s="10">
        <f t="shared" si="1"/>
        <v>-13050</v>
      </c>
    </row>
    <row r="56" spans="1:8" x14ac:dyDescent="0.25">
      <c r="A56" s="17" t="s">
        <v>111</v>
      </c>
      <c r="B56" s="10">
        <v>1600</v>
      </c>
      <c r="C56" s="11">
        <v>45121</v>
      </c>
      <c r="D56" s="11">
        <v>45092</v>
      </c>
      <c r="E56" s="11"/>
      <c r="F56" s="11"/>
      <c r="G56" s="1">
        <f t="shared" si="0"/>
        <v>-29</v>
      </c>
      <c r="H56" s="10">
        <f t="shared" si="1"/>
        <v>-46400</v>
      </c>
    </row>
    <row r="57" spans="1:8" x14ac:dyDescent="0.25">
      <c r="A57" s="17" t="s">
        <v>112</v>
      </c>
      <c r="B57" s="10">
        <v>318.2</v>
      </c>
      <c r="C57" s="11">
        <v>45121</v>
      </c>
      <c r="D57" s="11">
        <v>45092</v>
      </c>
      <c r="E57" s="11"/>
      <c r="F57" s="11"/>
      <c r="G57" s="1">
        <f t="shared" si="0"/>
        <v>-29</v>
      </c>
      <c r="H57" s="10">
        <f t="shared" si="1"/>
        <v>-9227.7999999999993</v>
      </c>
    </row>
    <row r="58" spans="1:8" x14ac:dyDescent="0.25">
      <c r="A58" s="17" t="s">
        <v>113</v>
      </c>
      <c r="B58" s="10">
        <v>24.6</v>
      </c>
      <c r="C58" s="11">
        <v>45121</v>
      </c>
      <c r="D58" s="11">
        <v>45092</v>
      </c>
      <c r="E58" s="11"/>
      <c r="F58" s="11"/>
      <c r="G58" s="1">
        <f t="shared" si="0"/>
        <v>-29</v>
      </c>
      <c r="H58" s="10">
        <f t="shared" si="1"/>
        <v>-713.40000000000009</v>
      </c>
    </row>
    <row r="59" spans="1:8" x14ac:dyDescent="0.25">
      <c r="A59" s="17" t="s">
        <v>114</v>
      </c>
      <c r="B59" s="10">
        <v>9574.5499999999993</v>
      </c>
      <c r="C59" s="11">
        <v>45121</v>
      </c>
      <c r="D59" s="11">
        <v>45092</v>
      </c>
      <c r="E59" s="11"/>
      <c r="F59" s="11"/>
      <c r="G59" s="1">
        <f t="shared" si="0"/>
        <v>-29</v>
      </c>
      <c r="H59" s="10">
        <f t="shared" si="1"/>
        <v>-277661.94999999995</v>
      </c>
    </row>
    <row r="60" spans="1:8" x14ac:dyDescent="0.25">
      <c r="A60" s="17" t="s">
        <v>115</v>
      </c>
      <c r="B60" s="10">
        <v>172.13</v>
      </c>
      <c r="C60" s="11">
        <v>45126</v>
      </c>
      <c r="D60" s="11">
        <v>45096</v>
      </c>
      <c r="E60" s="11"/>
      <c r="F60" s="11"/>
      <c r="G60" s="1">
        <f t="shared" si="0"/>
        <v>-30</v>
      </c>
      <c r="H60" s="10">
        <f t="shared" si="1"/>
        <v>-5163.8999999999996</v>
      </c>
    </row>
    <row r="61" spans="1:8" x14ac:dyDescent="0.25">
      <c r="A61" s="17" t="s">
        <v>116</v>
      </c>
      <c r="B61" s="10">
        <v>71</v>
      </c>
      <c r="C61" s="11">
        <v>45126</v>
      </c>
      <c r="D61" s="11">
        <v>45096</v>
      </c>
      <c r="E61" s="11"/>
      <c r="F61" s="11"/>
      <c r="G61" s="1">
        <f t="shared" si="0"/>
        <v>-30</v>
      </c>
      <c r="H61" s="10">
        <f t="shared" si="1"/>
        <v>-2130</v>
      </c>
    </row>
    <row r="62" spans="1:8" x14ac:dyDescent="0.25">
      <c r="A62" s="17" t="s">
        <v>117</v>
      </c>
      <c r="B62" s="10">
        <v>71</v>
      </c>
      <c r="C62" s="11">
        <v>45126</v>
      </c>
      <c r="D62" s="11">
        <v>45096</v>
      </c>
      <c r="E62" s="11"/>
      <c r="F62" s="11"/>
      <c r="G62" s="1">
        <f t="shared" si="0"/>
        <v>-30</v>
      </c>
      <c r="H62" s="10">
        <f t="shared" si="1"/>
        <v>-2130</v>
      </c>
    </row>
    <row r="63" spans="1:8" x14ac:dyDescent="0.25">
      <c r="A63" s="17" t="s">
        <v>118</v>
      </c>
      <c r="B63" s="10">
        <v>71</v>
      </c>
      <c r="C63" s="11">
        <v>45126</v>
      </c>
      <c r="D63" s="11">
        <v>45096</v>
      </c>
      <c r="E63" s="11"/>
      <c r="F63" s="11"/>
      <c r="G63" s="1">
        <f t="shared" si="0"/>
        <v>-30</v>
      </c>
      <c r="H63" s="10">
        <f t="shared" si="1"/>
        <v>-2130</v>
      </c>
    </row>
    <row r="64" spans="1:8" x14ac:dyDescent="0.25">
      <c r="A64" s="17" t="s">
        <v>119</v>
      </c>
      <c r="B64" s="10">
        <v>2000</v>
      </c>
      <c r="C64" s="11">
        <v>45126</v>
      </c>
      <c r="D64" s="11">
        <v>45096</v>
      </c>
      <c r="E64" s="11"/>
      <c r="F64" s="11"/>
      <c r="G64" s="1">
        <f t="shared" si="0"/>
        <v>-30</v>
      </c>
      <c r="H64" s="10">
        <f t="shared" si="1"/>
        <v>-60000</v>
      </c>
    </row>
    <row r="65" spans="1:8" x14ac:dyDescent="0.25">
      <c r="A65" s="17" t="s">
        <v>120</v>
      </c>
      <c r="B65" s="10">
        <v>819.67</v>
      </c>
      <c r="C65" s="11">
        <v>45126</v>
      </c>
      <c r="D65" s="11">
        <v>45096</v>
      </c>
      <c r="E65" s="11"/>
      <c r="F65" s="11"/>
      <c r="G65" s="1">
        <f t="shared" si="0"/>
        <v>-30</v>
      </c>
      <c r="H65" s="10">
        <f t="shared" si="1"/>
        <v>-24590.1</v>
      </c>
    </row>
    <row r="66" spans="1:8" x14ac:dyDescent="0.25">
      <c r="A66" s="17" t="s">
        <v>121</v>
      </c>
      <c r="B66" s="10">
        <v>163.93</v>
      </c>
      <c r="C66" s="11">
        <v>45126</v>
      </c>
      <c r="D66" s="11">
        <v>45096</v>
      </c>
      <c r="E66" s="11"/>
      <c r="F66" s="11"/>
      <c r="G66" s="1">
        <f t="shared" si="0"/>
        <v>-30</v>
      </c>
      <c r="H66" s="10">
        <f t="shared" si="1"/>
        <v>-4917.9000000000005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38987.64</v>
      </c>
      <c r="C1">
        <f>COUNTA(A4:A353)</f>
        <v>26</v>
      </c>
      <c r="G1" s="14">
        <f>IF(B1&lt;&gt;0,H1/B1,0)</f>
        <v>-8.9216767160053809</v>
      </c>
      <c r="H1" s="13">
        <f>SUM(H4:H353)</f>
        <v>-347835.12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122</v>
      </c>
      <c r="B4" s="10">
        <v>598</v>
      </c>
      <c r="C4" s="11">
        <v>45121</v>
      </c>
      <c r="D4" s="11">
        <v>45131</v>
      </c>
      <c r="E4" s="11"/>
      <c r="F4" s="11"/>
      <c r="G4" s="1">
        <f>D4-C4-(F4-E4)</f>
        <v>10</v>
      </c>
      <c r="H4" s="10">
        <f>B4*G4</f>
        <v>5980</v>
      </c>
    </row>
    <row r="5" spans="1:8" x14ac:dyDescent="0.25">
      <c r="A5" s="17" t="s">
        <v>123</v>
      </c>
      <c r="B5" s="10">
        <v>624</v>
      </c>
      <c r="C5" s="11">
        <v>45121</v>
      </c>
      <c r="D5" s="11">
        <v>45131</v>
      </c>
      <c r="E5" s="11"/>
      <c r="F5" s="11"/>
      <c r="G5" s="1">
        <f t="shared" ref="G5:G68" si="0">D5-C5-(F5-E5)</f>
        <v>10</v>
      </c>
      <c r="H5" s="10">
        <f t="shared" ref="H5:H68" si="1">B5*G5</f>
        <v>6240</v>
      </c>
    </row>
    <row r="6" spans="1:8" x14ac:dyDescent="0.25">
      <c r="A6" s="17" t="s">
        <v>124</v>
      </c>
      <c r="B6" s="10">
        <v>620</v>
      </c>
      <c r="C6" s="11">
        <v>45136</v>
      </c>
      <c r="D6" s="11">
        <v>45131</v>
      </c>
      <c r="E6" s="11"/>
      <c r="F6" s="11"/>
      <c r="G6" s="1">
        <f t="shared" si="0"/>
        <v>-5</v>
      </c>
      <c r="H6" s="10">
        <f t="shared" si="1"/>
        <v>-3100</v>
      </c>
    </row>
    <row r="7" spans="1:8" x14ac:dyDescent="0.25">
      <c r="A7" s="17" t="s">
        <v>125</v>
      </c>
      <c r="B7" s="10">
        <v>936</v>
      </c>
      <c r="C7" s="11">
        <v>45136</v>
      </c>
      <c r="D7" s="11">
        <v>45131</v>
      </c>
      <c r="E7" s="11"/>
      <c r="F7" s="11"/>
      <c r="G7" s="1">
        <f t="shared" si="0"/>
        <v>-5</v>
      </c>
      <c r="H7" s="10">
        <f t="shared" si="1"/>
        <v>-4680</v>
      </c>
    </row>
    <row r="8" spans="1:8" x14ac:dyDescent="0.25">
      <c r="A8" s="17" t="s">
        <v>126</v>
      </c>
      <c r="B8" s="10">
        <v>142.9</v>
      </c>
      <c r="C8" s="11">
        <v>45136</v>
      </c>
      <c r="D8" s="11">
        <v>45131</v>
      </c>
      <c r="E8" s="11"/>
      <c r="F8" s="11"/>
      <c r="G8" s="1">
        <f t="shared" si="0"/>
        <v>-5</v>
      </c>
      <c r="H8" s="10">
        <f t="shared" si="1"/>
        <v>-714.5</v>
      </c>
    </row>
    <row r="9" spans="1:8" x14ac:dyDescent="0.25">
      <c r="A9" s="17" t="s">
        <v>127</v>
      </c>
      <c r="B9" s="10">
        <v>137.9</v>
      </c>
      <c r="C9" s="11">
        <v>45136</v>
      </c>
      <c r="D9" s="11">
        <v>45131</v>
      </c>
      <c r="E9" s="11"/>
      <c r="F9" s="11"/>
      <c r="G9" s="1">
        <f t="shared" si="0"/>
        <v>-5</v>
      </c>
      <c r="H9" s="10">
        <f t="shared" si="1"/>
        <v>-689.5</v>
      </c>
    </row>
    <row r="10" spans="1:8" x14ac:dyDescent="0.25">
      <c r="A10" s="17" t="s">
        <v>128</v>
      </c>
      <c r="B10" s="10">
        <v>15.12</v>
      </c>
      <c r="C10" s="11">
        <v>45156</v>
      </c>
      <c r="D10" s="11">
        <v>45131</v>
      </c>
      <c r="E10" s="11"/>
      <c r="F10" s="11"/>
      <c r="G10" s="1">
        <f t="shared" si="0"/>
        <v>-25</v>
      </c>
      <c r="H10" s="10">
        <f t="shared" si="1"/>
        <v>-378</v>
      </c>
    </row>
    <row r="11" spans="1:8" x14ac:dyDescent="0.25">
      <c r="A11" s="17" t="s">
        <v>129</v>
      </c>
      <c r="B11" s="10">
        <v>1045</v>
      </c>
      <c r="C11" s="11">
        <v>45156</v>
      </c>
      <c r="D11" s="11">
        <v>45131</v>
      </c>
      <c r="E11" s="11"/>
      <c r="F11" s="11"/>
      <c r="G11" s="1">
        <f t="shared" si="0"/>
        <v>-25</v>
      </c>
      <c r="H11" s="10">
        <f t="shared" si="1"/>
        <v>-26125</v>
      </c>
    </row>
    <row r="12" spans="1:8" x14ac:dyDescent="0.25">
      <c r="A12" s="17" t="s">
        <v>130</v>
      </c>
      <c r="B12" s="10">
        <v>4500</v>
      </c>
      <c r="C12" s="11">
        <v>45156</v>
      </c>
      <c r="D12" s="11">
        <v>45131</v>
      </c>
      <c r="E12" s="11"/>
      <c r="F12" s="11"/>
      <c r="G12" s="1">
        <f t="shared" si="0"/>
        <v>-25</v>
      </c>
      <c r="H12" s="10">
        <f t="shared" si="1"/>
        <v>-112500</v>
      </c>
    </row>
    <row r="13" spans="1:8" x14ac:dyDescent="0.25">
      <c r="A13" s="17" t="s">
        <v>131</v>
      </c>
      <c r="B13" s="10">
        <v>8645</v>
      </c>
      <c r="C13" s="11">
        <v>45136</v>
      </c>
      <c r="D13" s="11">
        <v>45134</v>
      </c>
      <c r="E13" s="11"/>
      <c r="F13" s="11"/>
      <c r="G13" s="1">
        <f t="shared" si="0"/>
        <v>-2</v>
      </c>
      <c r="H13" s="10">
        <f t="shared" si="1"/>
        <v>-17290</v>
      </c>
    </row>
    <row r="14" spans="1:8" x14ac:dyDescent="0.25">
      <c r="A14" s="17" t="s">
        <v>132</v>
      </c>
      <c r="B14" s="10">
        <v>5950</v>
      </c>
      <c r="C14" s="11">
        <v>45136</v>
      </c>
      <c r="D14" s="11">
        <v>45134</v>
      </c>
      <c r="E14" s="11"/>
      <c r="F14" s="11"/>
      <c r="G14" s="1">
        <f t="shared" si="0"/>
        <v>-2</v>
      </c>
      <c r="H14" s="10">
        <f t="shared" si="1"/>
        <v>-11900</v>
      </c>
    </row>
    <row r="15" spans="1:8" x14ac:dyDescent="0.25">
      <c r="A15" s="17" t="s">
        <v>133</v>
      </c>
      <c r="B15" s="10">
        <v>7140</v>
      </c>
      <c r="C15" s="11">
        <v>45136</v>
      </c>
      <c r="D15" s="11">
        <v>45134</v>
      </c>
      <c r="E15" s="11"/>
      <c r="F15" s="11"/>
      <c r="G15" s="1">
        <f t="shared" si="0"/>
        <v>-2</v>
      </c>
      <c r="H15" s="10">
        <f t="shared" si="1"/>
        <v>-14280</v>
      </c>
    </row>
    <row r="16" spans="1:8" x14ac:dyDescent="0.25">
      <c r="A16" s="17" t="s">
        <v>134</v>
      </c>
      <c r="B16" s="10">
        <v>1238</v>
      </c>
      <c r="C16" s="11">
        <v>45175</v>
      </c>
      <c r="D16" s="11">
        <v>45162</v>
      </c>
      <c r="E16" s="11"/>
      <c r="F16" s="11"/>
      <c r="G16" s="1">
        <f t="shared" si="0"/>
        <v>-13</v>
      </c>
      <c r="H16" s="10">
        <f t="shared" si="1"/>
        <v>-16094</v>
      </c>
    </row>
    <row r="17" spans="1:8" x14ac:dyDescent="0.25">
      <c r="A17" s="17" t="s">
        <v>135</v>
      </c>
      <c r="B17" s="10">
        <v>216.76</v>
      </c>
      <c r="C17" s="11">
        <v>45175</v>
      </c>
      <c r="D17" s="11">
        <v>45162</v>
      </c>
      <c r="E17" s="11"/>
      <c r="F17" s="11"/>
      <c r="G17" s="1">
        <f t="shared" si="0"/>
        <v>-13</v>
      </c>
      <c r="H17" s="10">
        <f t="shared" si="1"/>
        <v>-2817.88</v>
      </c>
    </row>
    <row r="18" spans="1:8" x14ac:dyDescent="0.25">
      <c r="A18" s="17" t="s">
        <v>136</v>
      </c>
      <c r="B18" s="10">
        <v>1006.92</v>
      </c>
      <c r="C18" s="11">
        <v>45175</v>
      </c>
      <c r="D18" s="11">
        <v>45162</v>
      </c>
      <c r="E18" s="11"/>
      <c r="F18" s="11"/>
      <c r="G18" s="1">
        <f t="shared" si="0"/>
        <v>-13</v>
      </c>
      <c r="H18" s="10">
        <f t="shared" si="1"/>
        <v>-13089.96</v>
      </c>
    </row>
    <row r="19" spans="1:8" x14ac:dyDescent="0.25">
      <c r="A19" s="17" t="s">
        <v>137</v>
      </c>
      <c r="B19" s="10">
        <v>66</v>
      </c>
      <c r="C19" s="11">
        <v>45184</v>
      </c>
      <c r="D19" s="11">
        <v>45162</v>
      </c>
      <c r="E19" s="11"/>
      <c r="F19" s="11"/>
      <c r="G19" s="1">
        <f t="shared" si="0"/>
        <v>-22</v>
      </c>
      <c r="H19" s="10">
        <f t="shared" si="1"/>
        <v>-1452</v>
      </c>
    </row>
    <row r="20" spans="1:8" x14ac:dyDescent="0.25">
      <c r="A20" s="17" t="s">
        <v>138</v>
      </c>
      <c r="B20" s="10">
        <v>66</v>
      </c>
      <c r="C20" s="11">
        <v>45184</v>
      </c>
      <c r="D20" s="11">
        <v>45162</v>
      </c>
      <c r="E20" s="11"/>
      <c r="F20" s="11"/>
      <c r="G20" s="1">
        <f t="shared" si="0"/>
        <v>-22</v>
      </c>
      <c r="H20" s="10">
        <f t="shared" si="1"/>
        <v>-1452</v>
      </c>
    </row>
    <row r="21" spans="1:8" x14ac:dyDescent="0.25">
      <c r="A21" s="17" t="s">
        <v>139</v>
      </c>
      <c r="B21" s="10">
        <v>66</v>
      </c>
      <c r="C21" s="11">
        <v>45184</v>
      </c>
      <c r="D21" s="11">
        <v>45162</v>
      </c>
      <c r="E21" s="11"/>
      <c r="F21" s="11"/>
      <c r="G21" s="1">
        <f t="shared" si="0"/>
        <v>-22</v>
      </c>
      <c r="H21" s="10">
        <f t="shared" si="1"/>
        <v>-1452</v>
      </c>
    </row>
    <row r="22" spans="1:8" x14ac:dyDescent="0.25">
      <c r="A22" s="17" t="s">
        <v>140</v>
      </c>
      <c r="B22" s="10">
        <v>1160.52</v>
      </c>
      <c r="C22" s="11">
        <v>45203</v>
      </c>
      <c r="D22" s="11">
        <v>45188</v>
      </c>
      <c r="E22" s="11"/>
      <c r="F22" s="11"/>
      <c r="G22" s="1">
        <f t="shared" si="0"/>
        <v>-15</v>
      </c>
      <c r="H22" s="10">
        <f t="shared" si="1"/>
        <v>-17407.8</v>
      </c>
    </row>
    <row r="23" spans="1:8" x14ac:dyDescent="0.25">
      <c r="A23" s="17" t="s">
        <v>141</v>
      </c>
      <c r="B23" s="10">
        <v>1501.4</v>
      </c>
      <c r="C23" s="11">
        <v>45203</v>
      </c>
      <c r="D23" s="11">
        <v>45188</v>
      </c>
      <c r="E23" s="11"/>
      <c r="F23" s="11"/>
      <c r="G23" s="1">
        <f t="shared" si="0"/>
        <v>-15</v>
      </c>
      <c r="H23" s="10">
        <f t="shared" si="1"/>
        <v>-22521</v>
      </c>
    </row>
    <row r="24" spans="1:8" x14ac:dyDescent="0.25">
      <c r="A24" s="17" t="s">
        <v>142</v>
      </c>
      <c r="B24" s="10">
        <v>290</v>
      </c>
      <c r="C24" s="11">
        <v>45203</v>
      </c>
      <c r="D24" s="11">
        <v>45188</v>
      </c>
      <c r="E24" s="11"/>
      <c r="F24" s="11"/>
      <c r="G24" s="1">
        <f t="shared" si="0"/>
        <v>-15</v>
      </c>
      <c r="H24" s="10">
        <f t="shared" si="1"/>
        <v>-4350</v>
      </c>
    </row>
    <row r="25" spans="1:8" x14ac:dyDescent="0.25">
      <c r="A25" s="17" t="s">
        <v>143</v>
      </c>
      <c r="B25" s="10">
        <v>1342.56</v>
      </c>
      <c r="C25" s="11">
        <v>45217</v>
      </c>
      <c r="D25" s="11">
        <v>45188</v>
      </c>
      <c r="E25" s="11"/>
      <c r="F25" s="11"/>
      <c r="G25" s="1">
        <f t="shared" si="0"/>
        <v>-29</v>
      </c>
      <c r="H25" s="10">
        <f t="shared" si="1"/>
        <v>-38934.239999999998</v>
      </c>
    </row>
    <row r="26" spans="1:8" x14ac:dyDescent="0.25">
      <c r="A26" s="17" t="s">
        <v>144</v>
      </c>
      <c r="B26" s="10">
        <v>1200</v>
      </c>
      <c r="C26" s="11">
        <v>45217</v>
      </c>
      <c r="D26" s="11">
        <v>45188</v>
      </c>
      <c r="E26" s="11"/>
      <c r="F26" s="11"/>
      <c r="G26" s="1">
        <f t="shared" si="0"/>
        <v>-29</v>
      </c>
      <c r="H26" s="10">
        <f t="shared" si="1"/>
        <v>-34800</v>
      </c>
    </row>
    <row r="27" spans="1:8" x14ac:dyDescent="0.25">
      <c r="A27" s="17" t="s">
        <v>145</v>
      </c>
      <c r="B27" s="10">
        <v>250.98</v>
      </c>
      <c r="C27" s="11">
        <v>45217</v>
      </c>
      <c r="D27" s="11">
        <v>45188</v>
      </c>
      <c r="E27" s="11"/>
      <c r="F27" s="11"/>
      <c r="G27" s="1">
        <f t="shared" si="0"/>
        <v>-29</v>
      </c>
      <c r="H27" s="10">
        <f t="shared" si="1"/>
        <v>-7278.42</v>
      </c>
    </row>
    <row r="28" spans="1:8" x14ac:dyDescent="0.25">
      <c r="A28" s="17" t="s">
        <v>146</v>
      </c>
      <c r="B28" s="10">
        <v>108.58</v>
      </c>
      <c r="C28" s="11">
        <v>45217</v>
      </c>
      <c r="D28" s="11">
        <v>45188</v>
      </c>
      <c r="E28" s="11"/>
      <c r="F28" s="11"/>
      <c r="G28" s="1">
        <f t="shared" si="0"/>
        <v>-29</v>
      </c>
      <c r="H28" s="10">
        <f t="shared" si="1"/>
        <v>-3148.82</v>
      </c>
    </row>
    <row r="29" spans="1:8" x14ac:dyDescent="0.25">
      <c r="A29" s="17" t="s">
        <v>147</v>
      </c>
      <c r="B29" s="10">
        <v>120</v>
      </c>
      <c r="C29" s="11">
        <v>45218</v>
      </c>
      <c r="D29" s="11">
        <v>45188</v>
      </c>
      <c r="E29" s="11"/>
      <c r="F29" s="11"/>
      <c r="G29" s="1">
        <f t="shared" si="0"/>
        <v>-30</v>
      </c>
      <c r="H29" s="10">
        <f t="shared" si="1"/>
        <v>-3600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16293.409999999998</v>
      </c>
      <c r="C1">
        <f>COUNTA(A4:A353)</f>
        <v>31</v>
      </c>
      <c r="G1" s="14">
        <f>IF(B1&lt;&gt;0,H1/B1,0)</f>
        <v>-21.952667980490279</v>
      </c>
      <c r="H1" s="13">
        <f>SUM(H4:H353)</f>
        <v>-357683.82000000007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148</v>
      </c>
      <c r="B4" s="10">
        <v>44.1</v>
      </c>
      <c r="C4" s="11">
        <v>45219</v>
      </c>
      <c r="D4" s="11">
        <v>45204</v>
      </c>
      <c r="E4" s="11"/>
      <c r="F4" s="11"/>
      <c r="G4" s="1">
        <f>D4-C4-(F4-E4)</f>
        <v>-15</v>
      </c>
      <c r="H4" s="10">
        <f>B4*G4</f>
        <v>-661.5</v>
      </c>
    </row>
    <row r="5" spans="1:8" x14ac:dyDescent="0.25">
      <c r="A5" s="17" t="s">
        <v>149</v>
      </c>
      <c r="B5" s="10">
        <v>861.12</v>
      </c>
      <c r="C5" s="11">
        <v>45219</v>
      </c>
      <c r="D5" s="11">
        <v>45204</v>
      </c>
      <c r="E5" s="11"/>
      <c r="F5" s="11"/>
      <c r="G5" s="1">
        <f t="shared" ref="G5:G68" si="0">D5-C5-(F5-E5)</f>
        <v>-15</v>
      </c>
      <c r="H5" s="10">
        <f t="shared" ref="H5:H68" si="1">B5*G5</f>
        <v>-12916.8</v>
      </c>
    </row>
    <row r="6" spans="1:8" x14ac:dyDescent="0.25">
      <c r="A6" s="17" t="s">
        <v>150</v>
      </c>
      <c r="B6" s="10">
        <v>498.15</v>
      </c>
      <c r="C6" s="11">
        <v>45225</v>
      </c>
      <c r="D6" s="11">
        <v>45204</v>
      </c>
      <c r="E6" s="11"/>
      <c r="F6" s="11"/>
      <c r="G6" s="1">
        <f t="shared" si="0"/>
        <v>-21</v>
      </c>
      <c r="H6" s="10">
        <f t="shared" si="1"/>
        <v>-10461.15</v>
      </c>
    </row>
    <row r="7" spans="1:8" x14ac:dyDescent="0.25">
      <c r="A7" s="17" t="s">
        <v>151</v>
      </c>
      <c r="B7" s="10">
        <v>1194.3</v>
      </c>
      <c r="C7" s="11">
        <v>45225</v>
      </c>
      <c r="D7" s="11">
        <v>45204</v>
      </c>
      <c r="E7" s="11"/>
      <c r="F7" s="11"/>
      <c r="G7" s="1">
        <f t="shared" si="0"/>
        <v>-21</v>
      </c>
      <c r="H7" s="10">
        <f t="shared" si="1"/>
        <v>-25080.3</v>
      </c>
    </row>
    <row r="8" spans="1:8" x14ac:dyDescent="0.25">
      <c r="A8" s="17" t="s">
        <v>147</v>
      </c>
      <c r="B8" s="10">
        <v>850.18</v>
      </c>
      <c r="C8" s="11">
        <v>45225</v>
      </c>
      <c r="D8" s="11">
        <v>45204</v>
      </c>
      <c r="E8" s="11"/>
      <c r="F8" s="11"/>
      <c r="G8" s="1">
        <f t="shared" si="0"/>
        <v>-21</v>
      </c>
      <c r="H8" s="10">
        <f t="shared" si="1"/>
        <v>-17853.78</v>
      </c>
    </row>
    <row r="9" spans="1:8" x14ac:dyDescent="0.25">
      <c r="A9" s="17" t="s">
        <v>152</v>
      </c>
      <c r="B9" s="10">
        <v>1054.5899999999999</v>
      </c>
      <c r="C9" s="11">
        <v>45225</v>
      </c>
      <c r="D9" s="11">
        <v>45204</v>
      </c>
      <c r="E9" s="11"/>
      <c r="F9" s="11"/>
      <c r="G9" s="1">
        <f t="shared" si="0"/>
        <v>-21</v>
      </c>
      <c r="H9" s="10">
        <f t="shared" si="1"/>
        <v>-22146.39</v>
      </c>
    </row>
    <row r="10" spans="1:8" x14ac:dyDescent="0.25">
      <c r="A10" s="17" t="s">
        <v>153</v>
      </c>
      <c r="B10" s="10">
        <v>750</v>
      </c>
      <c r="C10" s="11">
        <v>45234</v>
      </c>
      <c r="D10" s="11">
        <v>45238</v>
      </c>
      <c r="E10" s="11"/>
      <c r="F10" s="11"/>
      <c r="G10" s="1">
        <f t="shared" si="0"/>
        <v>4</v>
      </c>
      <c r="H10" s="10">
        <f t="shared" si="1"/>
        <v>3000</v>
      </c>
    </row>
    <row r="11" spans="1:8" x14ac:dyDescent="0.25">
      <c r="A11" s="17" t="s">
        <v>154</v>
      </c>
      <c r="B11" s="10">
        <v>188.93</v>
      </c>
      <c r="C11" s="11">
        <v>45238</v>
      </c>
      <c r="D11" s="11">
        <v>45238</v>
      </c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 t="s">
        <v>155</v>
      </c>
      <c r="B12" s="10">
        <v>66</v>
      </c>
      <c r="C12" s="11">
        <v>45254</v>
      </c>
      <c r="D12" s="11">
        <v>45238</v>
      </c>
      <c r="E12" s="11"/>
      <c r="F12" s="11"/>
      <c r="G12" s="1">
        <f t="shared" si="0"/>
        <v>-16</v>
      </c>
      <c r="H12" s="10">
        <f t="shared" si="1"/>
        <v>-1056</v>
      </c>
    </row>
    <row r="13" spans="1:8" x14ac:dyDescent="0.25">
      <c r="A13" s="17" t="s">
        <v>156</v>
      </c>
      <c r="B13" s="10">
        <v>66</v>
      </c>
      <c r="C13" s="11">
        <v>45254</v>
      </c>
      <c r="D13" s="11">
        <v>45238</v>
      </c>
      <c r="E13" s="11"/>
      <c r="F13" s="11"/>
      <c r="G13" s="1">
        <f t="shared" si="0"/>
        <v>-16</v>
      </c>
      <c r="H13" s="10">
        <f t="shared" si="1"/>
        <v>-1056</v>
      </c>
    </row>
    <row r="14" spans="1:8" x14ac:dyDescent="0.25">
      <c r="A14" s="17" t="s">
        <v>157</v>
      </c>
      <c r="B14" s="10">
        <v>66</v>
      </c>
      <c r="C14" s="11">
        <v>45254</v>
      </c>
      <c r="D14" s="11">
        <v>45238</v>
      </c>
      <c r="E14" s="11"/>
      <c r="F14" s="11"/>
      <c r="G14" s="1">
        <f t="shared" si="0"/>
        <v>-16</v>
      </c>
      <c r="H14" s="10">
        <f t="shared" si="1"/>
        <v>-1056</v>
      </c>
    </row>
    <row r="15" spans="1:8" x14ac:dyDescent="0.25">
      <c r="A15" s="17" t="s">
        <v>158</v>
      </c>
      <c r="B15" s="10">
        <v>150</v>
      </c>
      <c r="C15" s="11">
        <v>45254</v>
      </c>
      <c r="D15" s="11">
        <v>45238</v>
      </c>
      <c r="E15" s="11"/>
      <c r="F15" s="11"/>
      <c r="G15" s="1">
        <f t="shared" si="0"/>
        <v>-16</v>
      </c>
      <c r="H15" s="10">
        <f t="shared" si="1"/>
        <v>-2400</v>
      </c>
    </row>
    <row r="16" spans="1:8" x14ac:dyDescent="0.25">
      <c r="A16" s="17" t="s">
        <v>159</v>
      </c>
      <c r="B16" s="10">
        <v>75</v>
      </c>
      <c r="C16" s="11">
        <v>45254</v>
      </c>
      <c r="D16" s="11">
        <v>45238</v>
      </c>
      <c r="E16" s="11"/>
      <c r="F16" s="11"/>
      <c r="G16" s="1">
        <f t="shared" si="0"/>
        <v>-16</v>
      </c>
      <c r="H16" s="10">
        <f t="shared" si="1"/>
        <v>-1200</v>
      </c>
    </row>
    <row r="17" spans="1:8" x14ac:dyDescent="0.25">
      <c r="A17" s="17" t="s">
        <v>160</v>
      </c>
      <c r="B17" s="10">
        <v>2000.12</v>
      </c>
      <c r="C17" s="11">
        <v>45254</v>
      </c>
      <c r="D17" s="11">
        <v>45238</v>
      </c>
      <c r="E17" s="11"/>
      <c r="F17" s="11"/>
      <c r="G17" s="1">
        <f t="shared" si="0"/>
        <v>-16</v>
      </c>
      <c r="H17" s="10">
        <f t="shared" si="1"/>
        <v>-32001.919999999998</v>
      </c>
    </row>
    <row r="18" spans="1:8" x14ac:dyDescent="0.25">
      <c r="A18" s="17" t="s">
        <v>161</v>
      </c>
      <c r="B18" s="10">
        <v>928.19</v>
      </c>
      <c r="C18" s="11">
        <v>45267</v>
      </c>
      <c r="D18" s="11">
        <v>45238</v>
      </c>
      <c r="E18" s="11"/>
      <c r="F18" s="11"/>
      <c r="G18" s="1">
        <f t="shared" si="0"/>
        <v>-29</v>
      </c>
      <c r="H18" s="10">
        <f t="shared" si="1"/>
        <v>-26917.510000000002</v>
      </c>
    </row>
    <row r="19" spans="1:8" x14ac:dyDescent="0.25">
      <c r="A19" s="17" t="s">
        <v>162</v>
      </c>
      <c r="B19" s="10">
        <v>438.9</v>
      </c>
      <c r="C19" s="11">
        <v>45267</v>
      </c>
      <c r="D19" s="11">
        <v>45238</v>
      </c>
      <c r="E19" s="11"/>
      <c r="F19" s="11"/>
      <c r="G19" s="1">
        <f t="shared" si="0"/>
        <v>-29</v>
      </c>
      <c r="H19" s="10">
        <f t="shared" si="1"/>
        <v>-12728.099999999999</v>
      </c>
    </row>
    <row r="20" spans="1:8" x14ac:dyDescent="0.25">
      <c r="A20" s="17" t="s">
        <v>163</v>
      </c>
      <c r="B20" s="10">
        <v>648.57000000000005</v>
      </c>
      <c r="C20" s="11">
        <v>45267</v>
      </c>
      <c r="D20" s="11">
        <v>45253</v>
      </c>
      <c r="E20" s="11"/>
      <c r="F20" s="11"/>
      <c r="G20" s="1">
        <f t="shared" si="0"/>
        <v>-14</v>
      </c>
      <c r="H20" s="10">
        <f t="shared" si="1"/>
        <v>-9079.9800000000014</v>
      </c>
    </row>
    <row r="21" spans="1:8" x14ac:dyDescent="0.25">
      <c r="A21" s="17" t="s">
        <v>164</v>
      </c>
      <c r="B21" s="10">
        <v>1230.5999999999999</v>
      </c>
      <c r="C21" s="11">
        <v>45281</v>
      </c>
      <c r="D21" s="11">
        <v>45253</v>
      </c>
      <c r="E21" s="11"/>
      <c r="F21" s="11"/>
      <c r="G21" s="1">
        <f t="shared" si="0"/>
        <v>-28</v>
      </c>
      <c r="H21" s="10">
        <f t="shared" si="1"/>
        <v>-34456.799999999996</v>
      </c>
    </row>
    <row r="22" spans="1:8" x14ac:dyDescent="0.25">
      <c r="A22" s="17" t="s">
        <v>165</v>
      </c>
      <c r="B22" s="10">
        <v>736.89</v>
      </c>
      <c r="C22" s="11">
        <v>45281</v>
      </c>
      <c r="D22" s="11">
        <v>45253</v>
      </c>
      <c r="E22" s="11"/>
      <c r="F22" s="11"/>
      <c r="G22" s="1">
        <f t="shared" si="0"/>
        <v>-28</v>
      </c>
      <c r="H22" s="10">
        <f t="shared" si="1"/>
        <v>-20632.919999999998</v>
      </c>
    </row>
    <row r="23" spans="1:8" x14ac:dyDescent="0.25">
      <c r="A23" s="17" t="s">
        <v>166</v>
      </c>
      <c r="B23" s="10">
        <v>109.3</v>
      </c>
      <c r="C23" s="11">
        <v>45281</v>
      </c>
      <c r="D23" s="11">
        <v>45253</v>
      </c>
      <c r="E23" s="11"/>
      <c r="F23" s="11"/>
      <c r="G23" s="1">
        <f t="shared" si="0"/>
        <v>-28</v>
      </c>
      <c r="H23" s="10">
        <f t="shared" si="1"/>
        <v>-3060.4</v>
      </c>
    </row>
    <row r="24" spans="1:8" x14ac:dyDescent="0.25">
      <c r="A24" s="17" t="s">
        <v>167</v>
      </c>
      <c r="B24" s="10">
        <v>1080</v>
      </c>
      <c r="C24" s="11">
        <v>45281</v>
      </c>
      <c r="D24" s="11">
        <v>45253</v>
      </c>
      <c r="E24" s="11"/>
      <c r="F24" s="11"/>
      <c r="G24" s="1">
        <f t="shared" si="0"/>
        <v>-28</v>
      </c>
      <c r="H24" s="10">
        <f t="shared" si="1"/>
        <v>-30240</v>
      </c>
    </row>
    <row r="25" spans="1:8" x14ac:dyDescent="0.25">
      <c r="A25" s="17" t="s">
        <v>168</v>
      </c>
      <c r="B25" s="10">
        <v>620</v>
      </c>
      <c r="C25" s="11">
        <v>45281</v>
      </c>
      <c r="D25" s="11">
        <v>45253</v>
      </c>
      <c r="E25" s="11"/>
      <c r="F25" s="11"/>
      <c r="G25" s="1">
        <f t="shared" si="0"/>
        <v>-28</v>
      </c>
      <c r="H25" s="10">
        <f t="shared" si="1"/>
        <v>-17360</v>
      </c>
    </row>
    <row r="26" spans="1:8" x14ac:dyDescent="0.25">
      <c r="A26" s="17" t="s">
        <v>169</v>
      </c>
      <c r="B26" s="10">
        <v>745</v>
      </c>
      <c r="C26" s="11">
        <v>45288</v>
      </c>
      <c r="D26" s="11">
        <v>45258</v>
      </c>
      <c r="E26" s="11"/>
      <c r="F26" s="11"/>
      <c r="G26" s="1">
        <f t="shared" si="0"/>
        <v>-30</v>
      </c>
      <c r="H26" s="10">
        <f t="shared" si="1"/>
        <v>-22350</v>
      </c>
    </row>
    <row r="27" spans="1:8" x14ac:dyDescent="0.25">
      <c r="A27" s="17" t="s">
        <v>170</v>
      </c>
      <c r="B27" s="10">
        <v>400</v>
      </c>
      <c r="C27" s="11">
        <v>45288</v>
      </c>
      <c r="D27" s="11">
        <v>45258</v>
      </c>
      <c r="E27" s="11"/>
      <c r="F27" s="11"/>
      <c r="G27" s="1">
        <f t="shared" si="0"/>
        <v>-30</v>
      </c>
      <c r="H27" s="10">
        <f t="shared" si="1"/>
        <v>-12000</v>
      </c>
    </row>
    <row r="28" spans="1:8" x14ac:dyDescent="0.25">
      <c r="A28" s="17" t="s">
        <v>171</v>
      </c>
      <c r="B28" s="10">
        <v>517.64</v>
      </c>
      <c r="C28" s="11">
        <v>45288</v>
      </c>
      <c r="D28" s="11">
        <v>45258</v>
      </c>
      <c r="E28" s="11"/>
      <c r="F28" s="11"/>
      <c r="G28" s="1">
        <f t="shared" si="0"/>
        <v>-30</v>
      </c>
      <c r="H28" s="10">
        <f t="shared" si="1"/>
        <v>-15529.199999999999</v>
      </c>
    </row>
    <row r="29" spans="1:8" x14ac:dyDescent="0.25">
      <c r="A29" s="17" t="s">
        <v>172</v>
      </c>
      <c r="B29" s="10">
        <v>402.8</v>
      </c>
      <c r="C29" s="11">
        <v>45301</v>
      </c>
      <c r="D29" s="11">
        <v>45272</v>
      </c>
      <c r="E29" s="11"/>
      <c r="F29" s="11"/>
      <c r="G29" s="1">
        <f t="shared" si="0"/>
        <v>-29</v>
      </c>
      <c r="H29" s="10">
        <f t="shared" si="1"/>
        <v>-11681.2</v>
      </c>
    </row>
    <row r="30" spans="1:8" x14ac:dyDescent="0.25">
      <c r="A30" s="17" t="s">
        <v>173</v>
      </c>
      <c r="B30" s="10">
        <v>173.03</v>
      </c>
      <c r="C30" s="11">
        <v>45303</v>
      </c>
      <c r="D30" s="11">
        <v>45274</v>
      </c>
      <c r="E30" s="11"/>
      <c r="F30" s="11"/>
      <c r="G30" s="1">
        <f t="shared" si="0"/>
        <v>-29</v>
      </c>
      <c r="H30" s="10">
        <f t="shared" si="1"/>
        <v>-5017.87</v>
      </c>
    </row>
    <row r="31" spans="1:8" x14ac:dyDescent="0.25">
      <c r="A31" s="17" t="s">
        <v>174</v>
      </c>
      <c r="B31" s="10">
        <v>200</v>
      </c>
      <c r="C31" s="11">
        <v>45303</v>
      </c>
      <c r="D31" s="11">
        <v>45274</v>
      </c>
      <c r="E31" s="11"/>
      <c r="F31" s="11"/>
      <c r="G31" s="1">
        <f t="shared" si="0"/>
        <v>-29</v>
      </c>
      <c r="H31" s="10">
        <f t="shared" si="1"/>
        <v>-5800</v>
      </c>
    </row>
    <row r="32" spans="1:8" x14ac:dyDescent="0.25">
      <c r="A32" s="17" t="s">
        <v>175</v>
      </c>
      <c r="B32" s="10">
        <v>66</v>
      </c>
      <c r="C32" s="11">
        <v>45308</v>
      </c>
      <c r="D32" s="11">
        <v>45278</v>
      </c>
      <c r="E32" s="11"/>
      <c r="F32" s="11"/>
      <c r="G32" s="1">
        <f t="shared" si="0"/>
        <v>-30</v>
      </c>
      <c r="H32" s="10">
        <f t="shared" si="1"/>
        <v>-1980</v>
      </c>
    </row>
    <row r="33" spans="1:8" x14ac:dyDescent="0.25">
      <c r="A33" s="17" t="s">
        <v>176</v>
      </c>
      <c r="B33" s="10">
        <v>66</v>
      </c>
      <c r="C33" s="11">
        <v>45308</v>
      </c>
      <c r="D33" s="11">
        <v>45278</v>
      </c>
      <c r="E33" s="11"/>
      <c r="F33" s="11"/>
      <c r="G33" s="1">
        <f t="shared" si="0"/>
        <v>-30</v>
      </c>
      <c r="H33" s="10">
        <f t="shared" si="1"/>
        <v>-1980</v>
      </c>
    </row>
    <row r="34" spans="1:8" x14ac:dyDescent="0.25">
      <c r="A34" s="17" t="s">
        <v>177</v>
      </c>
      <c r="B34" s="10">
        <v>66</v>
      </c>
      <c r="C34" s="11">
        <v>45308</v>
      </c>
      <c r="D34" s="11">
        <v>45278</v>
      </c>
      <c r="E34" s="11"/>
      <c r="F34" s="11"/>
      <c r="G34" s="1">
        <f t="shared" si="0"/>
        <v>-30</v>
      </c>
      <c r="H34" s="10">
        <f t="shared" si="1"/>
        <v>-1980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2024-01-18T11:11:10Z</dcterms:modified>
</cp:coreProperties>
</file>